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425"/>
  <workbookPr/>
  <bookViews>
    <workbookView xWindow="65428" yWindow="65428" windowWidth="23256" windowHeight="12576" activeTab="0"/>
  </bookViews>
  <sheets>
    <sheet name="Main" sheetId="1" r:id="rId1"/>
    <sheet name="Future Intra" sheetId="2" r:id="rId2"/>
    <sheet name="Cash Intra" sheetId="3" r:id="rId3"/>
    <sheet name="MidCap Intra" sheetId="4" r:id="rId4"/>
    <sheet name="Bulk Deals" sheetId="5" r:id="rId5"/>
    <sheet name="Call Tracker (Equity &amp; F&amp;O)" sheetId="6" r:id="rId6"/>
  </sheets>
  <definedNames/>
  <calcPr calcId="191029"/>
</workbook>
</file>

<file path=xl/sharedStrings.xml><?xml version="1.0" encoding="utf-8"?>
<sst xmlns="http://schemas.openxmlformats.org/spreadsheetml/2006/main" count="3258" uniqueCount="1176">
  <si>
    <t xml:space="preserve">                                                                                                 </t>
  </si>
  <si>
    <t>Sheet No.</t>
  </si>
  <si>
    <t>Template Name</t>
  </si>
  <si>
    <t>Summary</t>
  </si>
  <si>
    <t>Future Intra</t>
  </si>
  <si>
    <t>For Intraday trading in F&amp;O segment</t>
  </si>
  <si>
    <t>Cash Intra</t>
  </si>
  <si>
    <t>For Intraday trading in cash market segment</t>
  </si>
  <si>
    <t>Mid-cap Intra</t>
  </si>
  <si>
    <t>For Intraday trading in Mid-cap stocks</t>
  </si>
  <si>
    <t>Bulk Deals</t>
  </si>
  <si>
    <t>Reveals Bulk Deals carried on NSE &amp; BSE</t>
  </si>
  <si>
    <t>Call Tracker</t>
  </si>
  <si>
    <t>`</t>
  </si>
  <si>
    <t>Back to Main Page</t>
  </si>
  <si>
    <t>FOR INTRA DAY TRADING</t>
  </si>
  <si>
    <t>Sr.no</t>
  </si>
  <si>
    <t>Sector</t>
  </si>
  <si>
    <t>Scrip</t>
  </si>
  <si>
    <t>Expiry Date</t>
  </si>
  <si>
    <t>CLOSE RATE</t>
  </si>
  <si>
    <t>Pivot Point</t>
  </si>
  <si>
    <t>Supports</t>
  </si>
  <si>
    <t>Resistances</t>
  </si>
  <si>
    <t>Point</t>
  </si>
  <si>
    <t>S1</t>
  </si>
  <si>
    <t>S2</t>
  </si>
  <si>
    <t>S3</t>
  </si>
  <si>
    <t>R1</t>
  </si>
  <si>
    <t>R2</t>
  </si>
  <si>
    <t>R3</t>
  </si>
  <si>
    <t>HIGH</t>
  </si>
  <si>
    <t>LOW</t>
  </si>
  <si>
    <t>OI</t>
  </si>
  <si>
    <t>Index</t>
  </si>
  <si>
    <t>NIFTY</t>
  </si>
  <si>
    <t>BANKNIFTY</t>
  </si>
  <si>
    <t>FINNIFTY</t>
  </si>
  <si>
    <t>MIDCPNIFTY</t>
  </si>
  <si>
    <t>AARTIIND</t>
  </si>
  <si>
    <t>Capital_Goods</t>
  </si>
  <si>
    <t>ABB</t>
  </si>
  <si>
    <t>Pharma</t>
  </si>
  <si>
    <t>ABBOTINDIA</t>
  </si>
  <si>
    <t>ABCAPITAL</t>
  </si>
  <si>
    <t>Textile</t>
  </si>
  <si>
    <t>ABFRL</t>
  </si>
  <si>
    <t>Cement</t>
  </si>
  <si>
    <t>ACC</t>
  </si>
  <si>
    <t>ADANIENT</t>
  </si>
  <si>
    <t>ADANIPORTS</t>
  </si>
  <si>
    <t>ALKEM</t>
  </si>
  <si>
    <t>AMBUJACEM</t>
  </si>
  <si>
    <t>APOLLOHOSP</t>
  </si>
  <si>
    <t>Automobile</t>
  </si>
  <si>
    <t>APOLLOTYRE</t>
  </si>
  <si>
    <t>ASHOKLEY</t>
  </si>
  <si>
    <t>FMCG</t>
  </si>
  <si>
    <t>ASIANPAINT</t>
  </si>
  <si>
    <t>ASTRAL</t>
  </si>
  <si>
    <t>ATUL</t>
  </si>
  <si>
    <t>Banking</t>
  </si>
  <si>
    <t>AUBANK</t>
  </si>
  <si>
    <t>AUROPHARMA</t>
  </si>
  <si>
    <t>AXISBANK</t>
  </si>
  <si>
    <t>BAJAJ-AUTO</t>
  </si>
  <si>
    <t>Finance</t>
  </si>
  <si>
    <t>BAJAJFINSV</t>
  </si>
  <si>
    <t>BAJFINANCE</t>
  </si>
  <si>
    <t>BALKRISIND</t>
  </si>
  <si>
    <t>BALRAMCHIN</t>
  </si>
  <si>
    <t>BANDHANBNK</t>
  </si>
  <si>
    <t>BANKBARODA</t>
  </si>
  <si>
    <t>BATAINDIA</t>
  </si>
  <si>
    <t>BEL</t>
  </si>
  <si>
    <t>BERGEPAINT</t>
  </si>
  <si>
    <t>BHARATFORG</t>
  </si>
  <si>
    <t>Telecom</t>
  </si>
  <si>
    <t>BHARTIARTL</t>
  </si>
  <si>
    <t>BHEL</t>
  </si>
  <si>
    <t>BIOCON</t>
  </si>
  <si>
    <t>BOSCHLTD</t>
  </si>
  <si>
    <t>Oil_Gas</t>
  </si>
  <si>
    <t>BPCL</t>
  </si>
  <si>
    <t>BRITANNIA</t>
  </si>
  <si>
    <t>Technology</t>
  </si>
  <si>
    <t>BSOFT</t>
  </si>
  <si>
    <t>CANBK</t>
  </si>
  <si>
    <t>CANFINHOME</t>
  </si>
  <si>
    <t>CHAMBLFERT</t>
  </si>
  <si>
    <t>CHOLAFIN</t>
  </si>
  <si>
    <t>CIPLA</t>
  </si>
  <si>
    <t>COALINDIA</t>
  </si>
  <si>
    <t>COFORGE</t>
  </si>
  <si>
    <t>COLPAL</t>
  </si>
  <si>
    <t>CONCOR</t>
  </si>
  <si>
    <t>COROMANDEL</t>
  </si>
  <si>
    <t>CROMPTON</t>
  </si>
  <si>
    <t>CUB</t>
  </si>
  <si>
    <t>CUMMINSIND</t>
  </si>
  <si>
    <t>DABUR</t>
  </si>
  <si>
    <t>DALBHARAT</t>
  </si>
  <si>
    <t>DEEPAKNTR</t>
  </si>
  <si>
    <t>DELTACORP</t>
  </si>
  <si>
    <t>DIVISLAB</t>
  </si>
  <si>
    <t>DIXON</t>
  </si>
  <si>
    <t>Realty</t>
  </si>
  <si>
    <t>DLF</t>
  </si>
  <si>
    <t>DRREDDY</t>
  </si>
  <si>
    <t>EICHERMOT</t>
  </si>
  <si>
    <t>ESCORTS</t>
  </si>
  <si>
    <t>EXIDEIND</t>
  </si>
  <si>
    <t>FEDERALBNK</t>
  </si>
  <si>
    <t>GAIL</t>
  </si>
  <si>
    <t>GLENMARK</t>
  </si>
  <si>
    <t>Infrastructure</t>
  </si>
  <si>
    <t>GMRINFRA</t>
  </si>
  <si>
    <t>GNFC</t>
  </si>
  <si>
    <t>GODREJCP</t>
  </si>
  <si>
    <t>GODREJPROP</t>
  </si>
  <si>
    <t>GRANULES</t>
  </si>
  <si>
    <t>GRASIM</t>
  </si>
  <si>
    <t>GUJGASLTD</t>
  </si>
  <si>
    <t>HAL</t>
  </si>
  <si>
    <t>HAVELLS</t>
  </si>
  <si>
    <t>HCLTECH</t>
  </si>
  <si>
    <t>HDFCAMC</t>
  </si>
  <si>
    <t>HDFCBANK</t>
  </si>
  <si>
    <t>HDFCLIFE</t>
  </si>
  <si>
    <t>HEROMOTOCO</t>
  </si>
  <si>
    <t>Metals</t>
  </si>
  <si>
    <t>HINDALCO</t>
  </si>
  <si>
    <t>HINDCOPPER</t>
  </si>
  <si>
    <t>HINDPETRO</t>
  </si>
  <si>
    <t>HINDUNILVR</t>
  </si>
  <si>
    <t>IBULHSGFIN</t>
  </si>
  <si>
    <t>ICICIBANK</t>
  </si>
  <si>
    <t>ICICIGI</t>
  </si>
  <si>
    <t>ICICIPRULI</t>
  </si>
  <si>
    <t>IDEA</t>
  </si>
  <si>
    <t>IDFC</t>
  </si>
  <si>
    <t>IDFCFIRSTB</t>
  </si>
  <si>
    <t>IEX</t>
  </si>
  <si>
    <t>IGL</t>
  </si>
  <si>
    <t>INDHOTEL</t>
  </si>
  <si>
    <t>INDIACEM</t>
  </si>
  <si>
    <t>INDIAMART</t>
  </si>
  <si>
    <t>INDIGO</t>
  </si>
  <si>
    <t>INDUSINDBK</t>
  </si>
  <si>
    <t>INDUSTOWER</t>
  </si>
  <si>
    <t>INFY</t>
  </si>
  <si>
    <t>INTELLECT</t>
  </si>
  <si>
    <t>IOC</t>
  </si>
  <si>
    <t>IPCALAB</t>
  </si>
  <si>
    <t>IRCTC</t>
  </si>
  <si>
    <t>ITC</t>
  </si>
  <si>
    <t>JINDALSTEL</t>
  </si>
  <si>
    <t>JKCEMENT</t>
  </si>
  <si>
    <t>JSWSTEEL</t>
  </si>
  <si>
    <t>JUBLFOOD</t>
  </si>
  <si>
    <t>KOTAKBANK</t>
  </si>
  <si>
    <t>L&amp;TFH</t>
  </si>
  <si>
    <t>LALPATHLAB</t>
  </si>
  <si>
    <t>LAURUSLABS</t>
  </si>
  <si>
    <t>LICHSGFIN</t>
  </si>
  <si>
    <t>LT</t>
  </si>
  <si>
    <t>LTIM</t>
  </si>
  <si>
    <t>LTTS</t>
  </si>
  <si>
    <t>LUPIN</t>
  </si>
  <si>
    <t>M&amp;M</t>
  </si>
  <si>
    <t>M&amp;MFIN</t>
  </si>
  <si>
    <t>MANAPPURAM</t>
  </si>
  <si>
    <t>MARICO</t>
  </si>
  <si>
    <t>MARUTI</t>
  </si>
  <si>
    <t>MCDOWELL-N</t>
  </si>
  <si>
    <t>MCX</t>
  </si>
  <si>
    <t>METROPOLIS</t>
  </si>
  <si>
    <t>MFSL</t>
  </si>
  <si>
    <t>MGL</t>
  </si>
  <si>
    <t>MOTHERSON</t>
  </si>
  <si>
    <t>MPHASIS</t>
  </si>
  <si>
    <t>MRF</t>
  </si>
  <si>
    <t>MUTHOOTFIN</t>
  </si>
  <si>
    <t>NATIONALUM</t>
  </si>
  <si>
    <t>NAUKRI</t>
  </si>
  <si>
    <t>NAVINFLUOR</t>
  </si>
  <si>
    <t>NESTLEIND</t>
  </si>
  <si>
    <t>NMDC</t>
  </si>
  <si>
    <t>Power</t>
  </si>
  <si>
    <t>NTPC</t>
  </si>
  <si>
    <t>OBEROIRLTY</t>
  </si>
  <si>
    <t>OFSS</t>
  </si>
  <si>
    <t>ONGC</t>
  </si>
  <si>
    <t>PAGEIND</t>
  </si>
  <si>
    <t>PEL</t>
  </si>
  <si>
    <t>PERSISTENT</t>
  </si>
  <si>
    <t>PETRONET</t>
  </si>
  <si>
    <t>PFC</t>
  </si>
  <si>
    <t>PIDILITIND</t>
  </si>
  <si>
    <t>PIIND</t>
  </si>
  <si>
    <t>PNB</t>
  </si>
  <si>
    <t>POLYCAB</t>
  </si>
  <si>
    <t>POWERGRID</t>
  </si>
  <si>
    <t>Media</t>
  </si>
  <si>
    <t>PVRINOX</t>
  </si>
  <si>
    <t>RAIN</t>
  </si>
  <si>
    <t>RAMCOCEM</t>
  </si>
  <si>
    <t>RBLBANK</t>
  </si>
  <si>
    <t>RECLTD</t>
  </si>
  <si>
    <t>RELIANCE</t>
  </si>
  <si>
    <t>SAIL</t>
  </si>
  <si>
    <t>SBICARD</t>
  </si>
  <si>
    <t>SBILIFE</t>
  </si>
  <si>
    <t>SBIN</t>
  </si>
  <si>
    <t>SHREECEM</t>
  </si>
  <si>
    <t>SIEMENS</t>
  </si>
  <si>
    <t>SRF</t>
  </si>
  <si>
    <t>SHRIRAMFIN</t>
  </si>
  <si>
    <t>SUNPHARMA</t>
  </si>
  <si>
    <t>SUNTV</t>
  </si>
  <si>
    <t>SYNGENE</t>
  </si>
  <si>
    <t>TATACHEM</t>
  </si>
  <si>
    <t>TATACOMM</t>
  </si>
  <si>
    <t>TATACONSUM</t>
  </si>
  <si>
    <t>TATAMOTORS</t>
  </si>
  <si>
    <t>TATAPOWER</t>
  </si>
  <si>
    <t>TATASTEEL</t>
  </si>
  <si>
    <t>TCS</t>
  </si>
  <si>
    <t>TECHM</t>
  </si>
  <si>
    <t>TITAN</t>
  </si>
  <si>
    <t>TORNTPHARM</t>
  </si>
  <si>
    <t>TRENT</t>
  </si>
  <si>
    <t>TVSMOTOR</t>
  </si>
  <si>
    <t>UBL</t>
  </si>
  <si>
    <t>ULTRACEMCO</t>
  </si>
  <si>
    <t>UPL</t>
  </si>
  <si>
    <t>VEDL</t>
  </si>
  <si>
    <t>VOLTAS</t>
  </si>
  <si>
    <t>WIPRO</t>
  </si>
  <si>
    <t>ZEEL</t>
  </si>
  <si>
    <t>ZYDUSLIFE</t>
  </si>
  <si>
    <t>Pivot Point: This is trigger point for intra day buy/sell based on the price range of the previous day</t>
  </si>
  <si>
    <t>As per the tool,the trader should take BUY position just above Pivot and keep the stop loss of pivot point and the first target would be Resistance 1(R1)</t>
  </si>
  <si>
    <t>If R1 is crossed then R2 becomes the next target with stop loss of at R1</t>
  </si>
  <si>
    <t>Similarly if price goes below pivot point then the trader should sell  and keep a stop  loss of pivot point and the first target would be S1</t>
  </si>
  <si>
    <t>If S1 is crossed then S2 becomes the next target with stop loss of at S1</t>
  </si>
  <si>
    <t>Disclaimer:</t>
  </si>
  <si>
    <t xml:space="preserve">This document has been prepared by the Retail Research Desk of Asit C Mehta </t>
  </si>
  <si>
    <t xml:space="preserve">Investment Intermediates Ltd. and is meant for use of the recipient only </t>
  </si>
  <si>
    <t xml:space="preserve">and is not for circulation. This document is not to be reported or </t>
  </si>
  <si>
    <t xml:space="preserve">copied or made available to others. It should not be considered to be </t>
  </si>
  <si>
    <t xml:space="preserve">taken as an offer to sell or a solicitation to buy any security. The </t>
  </si>
  <si>
    <t xml:space="preserve">information contained herein is from sources believed reliable. We do </t>
  </si>
  <si>
    <t xml:space="preserve">not represent that it is accurate or complete and it should not be </t>
  </si>
  <si>
    <t xml:space="preserve">relied upon as such. We may from time to time have positions in and buy </t>
  </si>
  <si>
    <t>and sell securities referred to herein</t>
  </si>
  <si>
    <t>Total Trade Quanity in Lakhs</t>
  </si>
  <si>
    <t>Nifty 50</t>
  </si>
  <si>
    <t>Nifty Bank</t>
  </si>
  <si>
    <t>Nifty CPSE</t>
  </si>
  <si>
    <t>Nifty Infra</t>
  </si>
  <si>
    <t>Nifty IT</t>
  </si>
  <si>
    <t>Nifty PSE</t>
  </si>
  <si>
    <t>Nifty Midcap 50</t>
  </si>
  <si>
    <t>ADANIGREEN</t>
  </si>
  <si>
    <t>ATGL</t>
  </si>
  <si>
    <t>AWL</t>
  </si>
  <si>
    <t>DMART</t>
  </si>
  <si>
    <t>BAJAJHLDNG</t>
  </si>
  <si>
    <t>BANKINDIA</t>
  </si>
  <si>
    <t>CLEAN</t>
  </si>
  <si>
    <t>DELHIVERY</t>
  </si>
  <si>
    <t>EMAMILTD</t>
  </si>
  <si>
    <t>NYKAA</t>
  </si>
  <si>
    <t>FORTIS</t>
  </si>
  <si>
    <t>GLAND</t>
  </si>
  <si>
    <t>GSPL</t>
  </si>
  <si>
    <t>HINDZINC</t>
  </si>
  <si>
    <t>HONAUT</t>
  </si>
  <si>
    <t>ISEC</t>
  </si>
  <si>
    <t>INDIANB</t>
  </si>
  <si>
    <t>JSWENERGY</t>
  </si>
  <si>
    <t>LICI</t>
  </si>
  <si>
    <t>LINDEINDIA</t>
  </si>
  <si>
    <t>MAXHEALTH</t>
  </si>
  <si>
    <t>MSUMI</t>
  </si>
  <si>
    <t>NAM-INDIA</t>
  </si>
  <si>
    <t>OIL</t>
  </si>
  <si>
    <t>PAYTM</t>
  </si>
  <si>
    <t>POLICYBZR</t>
  </si>
  <si>
    <t>PATANJALI</t>
  </si>
  <si>
    <t>POONAWALLA</t>
  </si>
  <si>
    <t>PRESTIGE</t>
  </si>
  <si>
    <t>PGHH</t>
  </si>
  <si>
    <t>SONACOMS</t>
  </si>
  <si>
    <t>TATAELXSI</t>
  </si>
  <si>
    <t>TTML</t>
  </si>
  <si>
    <t>TORNTPOWER</t>
  </si>
  <si>
    <t>TRIDENT</t>
  </si>
  <si>
    <t>TIINDIA</t>
  </si>
  <si>
    <t>UNIONBANK</t>
  </si>
  <si>
    <t>VBL</t>
  </si>
  <si>
    <t>WHIRLPOOL</t>
  </si>
  <si>
    <t>YESBANK</t>
  </si>
  <si>
    <t>ZOMATO</t>
  </si>
  <si>
    <t>Don’t take a open position home</t>
  </si>
  <si>
    <t>PREVIOUS</t>
  </si>
  <si>
    <r>
      <rPr>
        <b/>
        <sz val="9"/>
        <color rgb="FFFF0000"/>
        <rFont val="MS Sans Serif"/>
        <family val="2"/>
      </rPr>
      <t xml:space="preserve">Note:     </t>
    </r>
    <r>
      <rPr>
        <b/>
        <sz val="9"/>
        <color rgb="FFFF0000"/>
        <rFont val="MS Sans Serif"/>
        <family val="2"/>
      </rPr>
      <t>Pivot Point:Intra day trading tool</t>
    </r>
  </si>
  <si>
    <t>Back To Main Page</t>
  </si>
  <si>
    <t xml:space="preserve"> </t>
  </si>
  <si>
    <t>360ONE</t>
  </si>
  <si>
    <t>3MINDIA</t>
  </si>
  <si>
    <t>AIAENG</t>
  </si>
  <si>
    <t>APLAPOLLO</t>
  </si>
  <si>
    <t>AARTIDRUGS</t>
  </si>
  <si>
    <t>AAVAS</t>
  </si>
  <si>
    <t>AEGISCHEM</t>
  </si>
  <si>
    <t>AETHER</t>
  </si>
  <si>
    <t>AFFLE</t>
  </si>
  <si>
    <t>AJANTPHARM</t>
  </si>
  <si>
    <t>APLLTD</t>
  </si>
  <si>
    <t>ALKYLAMINE</t>
  </si>
  <si>
    <t>AMBER</t>
  </si>
  <si>
    <t>ANGELONE</t>
  </si>
  <si>
    <t>ANURAS</t>
  </si>
  <si>
    <t>APTUS</t>
  </si>
  <si>
    <t>ASAHIINDIA</t>
  </si>
  <si>
    <t>ASTERDM</t>
  </si>
  <si>
    <t>AVANTIFEED</t>
  </si>
  <si>
    <t>BEML</t>
  </si>
  <si>
    <t>BSE</t>
  </si>
  <si>
    <t>BALAMINES</t>
  </si>
  <si>
    <t>MAHABANK</t>
  </si>
  <si>
    <t>BAYERCROP</t>
  </si>
  <si>
    <t>BDL</t>
  </si>
  <si>
    <t>BIRLACORPN</t>
  </si>
  <si>
    <t>BLUEDART</t>
  </si>
  <si>
    <t>BLUESTARCO</t>
  </si>
  <si>
    <t>BBTC</t>
  </si>
  <si>
    <t>BORORENEW</t>
  </si>
  <si>
    <t>BRIGADE</t>
  </si>
  <si>
    <t>BCG</t>
  </si>
  <si>
    <t>MAPMYINDIA</t>
  </si>
  <si>
    <t>CCL</t>
  </si>
  <si>
    <t>CESC</t>
  </si>
  <si>
    <t>CGPOWER</t>
  </si>
  <si>
    <t>CRISIL</t>
  </si>
  <si>
    <t>CSBBANK</t>
  </si>
  <si>
    <t>CAMPUS</t>
  </si>
  <si>
    <t>CGCL</t>
  </si>
  <si>
    <t>CARBORUNIV</t>
  </si>
  <si>
    <t>CASTROLIND</t>
  </si>
  <si>
    <t>CEATLTD</t>
  </si>
  <si>
    <t>CENTRALBK</t>
  </si>
  <si>
    <t>CDSL</t>
  </si>
  <si>
    <t>CENTURYPLY</t>
  </si>
  <si>
    <t>CENTURYTEX</t>
  </si>
  <si>
    <t>CERA</t>
  </si>
  <si>
    <t>CHALET</t>
  </si>
  <si>
    <t>CHEMPLASTS</t>
  </si>
  <si>
    <t>CHOLAHLDNG</t>
  </si>
  <si>
    <t>COCHINSHIP</t>
  </si>
  <si>
    <t>CAMS</t>
  </si>
  <si>
    <t>CREDITACC</t>
  </si>
  <si>
    <t>CYIENT</t>
  </si>
  <si>
    <t>DCMSHRIRAM</t>
  </si>
  <si>
    <t>DEEPAKFERT</t>
  </si>
  <si>
    <t>DEVYANI</t>
  </si>
  <si>
    <t>EIDPARRY</t>
  </si>
  <si>
    <t>EIHOTEL</t>
  </si>
  <si>
    <t>EPL</t>
  </si>
  <si>
    <t>EASEMYTRIP</t>
  </si>
  <si>
    <t>ELGIEQUIP</t>
  </si>
  <si>
    <t>ENDURANCE</t>
  </si>
  <si>
    <t>ENGINERSIN</t>
  </si>
  <si>
    <t>EQUITASBNK</t>
  </si>
  <si>
    <t>FDC</t>
  </si>
  <si>
    <t>FACT</t>
  </si>
  <si>
    <t>FINEORG</t>
  </si>
  <si>
    <t>FINCABLES</t>
  </si>
  <si>
    <t>FINPIPE</t>
  </si>
  <si>
    <t>FSL</t>
  </si>
  <si>
    <t>GRINFRA</t>
  </si>
  <si>
    <t>GMMPFAUDLR</t>
  </si>
  <si>
    <t>GALAXYSURF</t>
  </si>
  <si>
    <t>GICRE</t>
  </si>
  <si>
    <t>GLAXO</t>
  </si>
  <si>
    <t>GOCOLORS</t>
  </si>
  <si>
    <t>GODFRYPHLP</t>
  </si>
  <si>
    <t>GODREJIND</t>
  </si>
  <si>
    <t>GRAPHITE</t>
  </si>
  <si>
    <t>GESHIP</t>
  </si>
  <si>
    <t>GRINDWELL</t>
  </si>
  <si>
    <t>GUJALKALI</t>
  </si>
  <si>
    <t>GAEL</t>
  </si>
  <si>
    <t>FLUOROCHEM</t>
  </si>
  <si>
    <t>GPPL</t>
  </si>
  <si>
    <t>GSFC</t>
  </si>
  <si>
    <t>HEG</t>
  </si>
  <si>
    <t>HFCL</t>
  </si>
  <si>
    <t>HLEGLAS</t>
  </si>
  <si>
    <t>HAPPSTMNDS</t>
  </si>
  <si>
    <t>HATSUN</t>
  </si>
  <si>
    <t>POWERINDIA</t>
  </si>
  <si>
    <t>HOMEFIRST</t>
  </si>
  <si>
    <t>HUDCO</t>
  </si>
  <si>
    <t>IDBI</t>
  </si>
  <si>
    <t>IFBIND</t>
  </si>
  <si>
    <t>IIFL</t>
  </si>
  <si>
    <t>IRB</t>
  </si>
  <si>
    <t>ITI</t>
  </si>
  <si>
    <t>IOB</t>
  </si>
  <si>
    <t>IRFC</t>
  </si>
  <si>
    <t>INDIGOPNTS</t>
  </si>
  <si>
    <t>INFIBEAM</t>
  </si>
  <si>
    <t>JBCHEPHARM</t>
  </si>
  <si>
    <t>JBMA</t>
  </si>
  <si>
    <t>JKLAKSHMI</t>
  </si>
  <si>
    <t>JKPAPER</t>
  </si>
  <si>
    <t>JMFINANCIL</t>
  </si>
  <si>
    <t>JAMNAAUTO</t>
  </si>
  <si>
    <t>JSL</t>
  </si>
  <si>
    <t>JUBLINGREA</t>
  </si>
  <si>
    <t>JUBLPHARMA</t>
  </si>
  <si>
    <t>JUSTDIAL</t>
  </si>
  <si>
    <t>JYOTHYLAB</t>
  </si>
  <si>
    <t>KPRMILL</t>
  </si>
  <si>
    <t>KEI</t>
  </si>
  <si>
    <t>KNRCON</t>
  </si>
  <si>
    <t>KPITTECH</t>
  </si>
  <si>
    <t>KRBL</t>
  </si>
  <si>
    <t>KAJARIACER</t>
  </si>
  <si>
    <t>KALYANKJIL</t>
  </si>
  <si>
    <t>KANSAINER</t>
  </si>
  <si>
    <t>KARURVYSYA</t>
  </si>
  <si>
    <t>KEC</t>
  </si>
  <si>
    <t>KIMS</t>
  </si>
  <si>
    <t>LAXMIMACH</t>
  </si>
  <si>
    <t>LATENTVIEW</t>
  </si>
  <si>
    <t>LXCHEM</t>
  </si>
  <si>
    <t>LEMONTREE</t>
  </si>
  <si>
    <t>LUXIND</t>
  </si>
  <si>
    <t>MMTC</t>
  </si>
  <si>
    <t>MTARTECH</t>
  </si>
  <si>
    <t>LODHA</t>
  </si>
  <si>
    <t>MHRIL</t>
  </si>
  <si>
    <t>MAHLIFE</t>
  </si>
  <si>
    <t>MRPL</t>
  </si>
  <si>
    <t>MASTEK</t>
  </si>
  <si>
    <t>MAZDOCK</t>
  </si>
  <si>
    <t>MEDPLUS</t>
  </si>
  <si>
    <t>METROBRAND</t>
  </si>
  <si>
    <t>MOTILALOFS</t>
  </si>
  <si>
    <t>NATCOPHARM</t>
  </si>
  <si>
    <t>NBCC</t>
  </si>
  <si>
    <t>NCC</t>
  </si>
  <si>
    <t>NHPC</t>
  </si>
  <si>
    <t>NLCINDIA</t>
  </si>
  <si>
    <t>NOCIL</t>
  </si>
  <si>
    <t>NH</t>
  </si>
  <si>
    <t>NAZARA</t>
  </si>
  <si>
    <t>NETWORK18</t>
  </si>
  <si>
    <t>NUVOCO</t>
  </si>
  <si>
    <t>OLECTRA</t>
  </si>
  <si>
    <t>ORIENTELEC</t>
  </si>
  <si>
    <t>PCBL</t>
  </si>
  <si>
    <t>PNBHOUSING</t>
  </si>
  <si>
    <t>PNCINFRA</t>
  </si>
  <si>
    <t>PFIZER</t>
  </si>
  <si>
    <t>PHOENIXLTD</t>
  </si>
  <si>
    <t>PPLPHARMA</t>
  </si>
  <si>
    <t>POLYMED</t>
  </si>
  <si>
    <t>POLYPLEX</t>
  </si>
  <si>
    <t>PRAJIND</t>
  </si>
  <si>
    <t>PRINCEPIPE</t>
  </si>
  <si>
    <t>PRSMJOHNSN</t>
  </si>
  <si>
    <t>QUESS</t>
  </si>
  <si>
    <t>RHIM</t>
  </si>
  <si>
    <t>RITES</t>
  </si>
  <si>
    <t>RADICO</t>
  </si>
  <si>
    <t>RVNL</t>
  </si>
  <si>
    <t>RAINBOW</t>
  </si>
  <si>
    <t>RAJESHEXPO</t>
  </si>
  <si>
    <t>RALLIS</t>
  </si>
  <si>
    <t>RCF</t>
  </si>
  <si>
    <t>RATNAMANI</t>
  </si>
  <si>
    <t>RTNINDIA</t>
  </si>
  <si>
    <t>RAYMOND</t>
  </si>
  <si>
    <t>REDINGTON</t>
  </si>
  <si>
    <t>RELAXO</t>
  </si>
  <si>
    <t>RBA</t>
  </si>
  <si>
    <t>ROSSARI</t>
  </si>
  <si>
    <t>ROUTE</t>
  </si>
  <si>
    <t>SJVN</t>
  </si>
  <si>
    <t>SKFINDIA</t>
  </si>
  <si>
    <t>SANOFI</t>
  </si>
  <si>
    <t>SAPPHIRE</t>
  </si>
  <si>
    <t>SCHAEFFLER</t>
  </si>
  <si>
    <t>SHARDACROP</t>
  </si>
  <si>
    <t>SHOPERSTOP</t>
  </si>
  <si>
    <t>RENUKA</t>
  </si>
  <si>
    <t>SHYAMMETL</t>
  </si>
  <si>
    <t>SOBHA</t>
  </si>
  <si>
    <t>SOLARINDS</t>
  </si>
  <si>
    <t>SONATSOFTW</t>
  </si>
  <si>
    <t>STARHEALTH</t>
  </si>
  <si>
    <t>SWSOLAR</t>
  </si>
  <si>
    <t>STLTECH</t>
  </si>
  <si>
    <t>SUMICHEM</t>
  </si>
  <si>
    <t>SPARC</t>
  </si>
  <si>
    <t>SUNDARMFIN</t>
  </si>
  <si>
    <t>SUNDRMFAST</t>
  </si>
  <si>
    <t>SUNTECK</t>
  </si>
  <si>
    <t>SUPRAJIT</t>
  </si>
  <si>
    <t>SUPREMEIND</t>
  </si>
  <si>
    <t>SUVENPHAR</t>
  </si>
  <si>
    <t>SUZLON</t>
  </si>
  <si>
    <t>SWANENERGY</t>
  </si>
  <si>
    <t>TTKPRESTIG</t>
  </si>
  <si>
    <t>TV18BRDCST</t>
  </si>
  <si>
    <t>TANLA</t>
  </si>
  <si>
    <t>TATAINVEST</t>
  </si>
  <si>
    <t>TATAMTRDVR</t>
  </si>
  <si>
    <t>TEAMLEASE</t>
  </si>
  <si>
    <t>TEJASNET</t>
  </si>
  <si>
    <t>NIACL</t>
  </si>
  <si>
    <t>THERMAX</t>
  </si>
  <si>
    <t>TIMKEN</t>
  </si>
  <si>
    <t>TCI</t>
  </si>
  <si>
    <t>TRIVENI</t>
  </si>
  <si>
    <t>TRITURBINE</t>
  </si>
  <si>
    <t>UCOBANK</t>
  </si>
  <si>
    <t>UNOMINDA</t>
  </si>
  <si>
    <t>UTIAMC</t>
  </si>
  <si>
    <t>VGUARD</t>
  </si>
  <si>
    <t>VMART</t>
  </si>
  <si>
    <t>VIPIND</t>
  </si>
  <si>
    <t>VAIBHAVGBL</t>
  </si>
  <si>
    <t>VTL</t>
  </si>
  <si>
    <t>VARROC</t>
  </si>
  <si>
    <t>MANYAVAR</t>
  </si>
  <si>
    <t>VIJAYA</t>
  </si>
  <si>
    <t>VINATIORGA</t>
  </si>
  <si>
    <t>WELCORP</t>
  </si>
  <si>
    <t>WESTLIFE</t>
  </si>
  <si>
    <t>ZFCVINDIA</t>
  </si>
  <si>
    <t>ZENSARTECH</t>
  </si>
  <si>
    <t>ZYDUSWELL</t>
  </si>
  <si>
    <r>
      <rPr>
        <b/>
        <sz val="9"/>
        <color rgb="FFFF0000"/>
        <rFont val="MS Sans Serif"/>
        <family val="2"/>
      </rPr>
      <t xml:space="preserve">Note:     </t>
    </r>
    <r>
      <rPr>
        <b/>
        <sz val="9"/>
        <color rgb="FFFF0000"/>
        <rFont val="MS Sans Serif"/>
        <family val="2"/>
      </rPr>
      <t>Pivot Point:Intra day trading tool</t>
    </r>
  </si>
  <si>
    <t>Subject :</t>
  </si>
  <si>
    <t>BULK DEAL</t>
  </si>
  <si>
    <t>Date</t>
  </si>
  <si>
    <t>Scrip code</t>
  </si>
  <si>
    <t>Scrip Name</t>
  </si>
  <si>
    <t>Client Name</t>
  </si>
  <si>
    <t>Buy / Sell</t>
  </si>
  <si>
    <t>Quantity Traded</t>
  </si>
  <si>
    <t>Trade Price / Wt.Avg.trade price</t>
  </si>
  <si>
    <t xml:space="preserve">Exchange  </t>
  </si>
  <si>
    <t>BUY</t>
  </si>
  <si>
    <t>SELL</t>
  </si>
  <si>
    <t>Positional  Call</t>
  </si>
  <si>
    <t>Company</t>
  </si>
  <si>
    <t>Rec</t>
  </si>
  <si>
    <t>Rec Price</t>
  </si>
  <si>
    <t>Stop Loss***</t>
  </si>
  <si>
    <t>Call Closed At</t>
  </si>
  <si>
    <t>Target</t>
  </si>
  <si>
    <t>Remark</t>
  </si>
  <si>
    <t>Profit / Loss per Share</t>
  </si>
  <si>
    <t>All charges</t>
  </si>
  <si>
    <t>Net Gain / Loss  %</t>
  </si>
  <si>
    <t>Status</t>
  </si>
  <si>
    <t>Closed Date</t>
  </si>
  <si>
    <t>Market Closing Price</t>
  </si>
  <si>
    <t>Accu</t>
  </si>
  <si>
    <t>Open</t>
  </si>
  <si>
    <t>H</t>
  </si>
  <si>
    <t>Successful</t>
  </si>
  <si>
    <t>CLBS = Closing Basis ***</t>
  </si>
  <si>
    <t>Dividend adjusted &lt;&gt;</t>
  </si>
  <si>
    <t>Reinitiated $</t>
  </si>
  <si>
    <t>Part book {}</t>
  </si>
  <si>
    <t>s</t>
  </si>
  <si>
    <t>Revised stoploss #</t>
  </si>
  <si>
    <t>Stop Loss</t>
  </si>
  <si>
    <t>Profit / Loss per Share/Lot</t>
  </si>
  <si>
    <t>Buy</t>
  </si>
  <si>
    <t>Unsuccessful</t>
  </si>
  <si>
    <t>Master Trade High Risk</t>
  </si>
  <si>
    <t>Profit / Loss per share</t>
  </si>
  <si>
    <t>Gain / Loss  per Lot</t>
  </si>
  <si>
    <t>Lot</t>
  </si>
  <si>
    <t xml:space="preserve">Master Trade Medium Risk </t>
  </si>
  <si>
    <t xml:space="preserve">Profit/ Loss per lot </t>
  </si>
  <si>
    <t>Neutral</t>
  </si>
  <si>
    <t>Profit of Rs.21/-</t>
  </si>
  <si>
    <t>Profit of Rs.47.5/-</t>
  </si>
  <si>
    <t>Profit of Rs.100/-</t>
  </si>
  <si>
    <t>Techno -Funda  (positional)</t>
  </si>
  <si>
    <t>95-100</t>
  </si>
  <si>
    <t>.................</t>
  </si>
  <si>
    <t xml:space="preserve">Investment Idea </t>
  </si>
  <si>
    <t>Point of Review</t>
  </si>
  <si>
    <t>Close Rate</t>
  </si>
  <si>
    <t>Gain / Loss  %</t>
  </si>
  <si>
    <t>L&amp;T Finance Holding</t>
  </si>
  <si>
    <t>-</t>
  </si>
  <si>
    <t>Target Achieved</t>
  </si>
  <si>
    <t>Finolex Inds</t>
  </si>
  <si>
    <t>JK Cement</t>
  </si>
  <si>
    <t>Finolex Cables</t>
  </si>
  <si>
    <t>Exide Inds</t>
  </si>
  <si>
    <t>Deepak Nitrite</t>
  </si>
  <si>
    <t>Profit of Rs.16.50/-</t>
  </si>
  <si>
    <t>Mercks</t>
  </si>
  <si>
    <t>Profit of Rs.132.50/-</t>
  </si>
  <si>
    <t>Grindwell Norton</t>
  </si>
  <si>
    <t>Profit of Rs.40/-</t>
  </si>
  <si>
    <t>Snowman Logistics</t>
  </si>
  <si>
    <t>Profit of Rs.13.00/-</t>
  </si>
  <si>
    <t>Birla Corp</t>
  </si>
  <si>
    <t>Ultratech Cem</t>
  </si>
  <si>
    <t>Profit of Rs.358.10/-</t>
  </si>
  <si>
    <t>Sintex Inds</t>
  </si>
  <si>
    <t>Profit of Rs.8.50/-</t>
  </si>
  <si>
    <t>HSIL</t>
  </si>
  <si>
    <t>Profit of Rs.27.00/-</t>
  </si>
  <si>
    <t>Eveready Inds</t>
  </si>
  <si>
    <t>Profit of Rs.11.00/-</t>
  </si>
  <si>
    <t>Pennar Inds</t>
  </si>
  <si>
    <t>Dharamsi Morarji Chem</t>
  </si>
  <si>
    <t>Profit of Rs 11.55/-</t>
  </si>
  <si>
    <t>Tatachem</t>
  </si>
  <si>
    <t>Profit of Rs 80.00/-</t>
  </si>
  <si>
    <t>Advanta</t>
  </si>
  <si>
    <t>Profit of Rs.67.00/-</t>
  </si>
  <si>
    <t>GDL</t>
  </si>
  <si>
    <t>Profit of Rs.95.00/-</t>
  </si>
  <si>
    <t>NRB Bearing</t>
  </si>
  <si>
    <t>Profit of Rs 45.50/-</t>
  </si>
  <si>
    <t>Sundrmfast</t>
  </si>
  <si>
    <t>280-285</t>
  </si>
  <si>
    <t>Loss of Rs.158/-</t>
  </si>
  <si>
    <t>ORIENTCEM</t>
  </si>
  <si>
    <t>220-225</t>
  </si>
  <si>
    <t>PFS</t>
  </si>
  <si>
    <t>Loss of Rs.33.65/-</t>
  </si>
  <si>
    <t>Walchandnagar Ind Ltd</t>
  </si>
  <si>
    <t>Profit of Rs.35.50/-</t>
  </si>
  <si>
    <t>Kalpataru Power Transmission Ltd</t>
  </si>
  <si>
    <t>Mastek Ltd</t>
  </si>
  <si>
    <t>Profit of Rs 158.50/-</t>
  </si>
  <si>
    <t>Suprajit Eng</t>
  </si>
  <si>
    <t>Profit of Rs 30.50/-</t>
  </si>
  <si>
    <t>Capital First</t>
  </si>
  <si>
    <t xml:space="preserve">Dolphin OffShore </t>
  </si>
  <si>
    <t>Loss of Rs.61.50/-</t>
  </si>
  <si>
    <t>Allcargo logistics</t>
  </si>
  <si>
    <t>Profit of Rs 52.50/-</t>
  </si>
  <si>
    <t xml:space="preserve">Camline Fine </t>
  </si>
  <si>
    <t>Profit of Rs 33.50/-</t>
  </si>
  <si>
    <t xml:space="preserve">Target Achieved </t>
  </si>
  <si>
    <t>LLOYD ELECTRIC &amp; ENG LTD</t>
  </si>
  <si>
    <t>KEC International ltd</t>
  </si>
  <si>
    <t>Gruh Finance</t>
  </si>
  <si>
    <t>Pidilitind</t>
  </si>
  <si>
    <t>Zensar Technology</t>
  </si>
  <si>
    <t>Vinati Organics Ltd</t>
  </si>
  <si>
    <t>SSWL</t>
  </si>
  <si>
    <t>Persistent System Ltd</t>
  </si>
  <si>
    <t>Profit of Rs.67/-</t>
  </si>
  <si>
    <t>Ashoka Buildcon Ltd</t>
  </si>
  <si>
    <t>PTC INDIA FIN SERV LTD</t>
  </si>
  <si>
    <t>Loss of Rs.20.65/-</t>
  </si>
  <si>
    <t>CAMLINFINE  $</t>
  </si>
  <si>
    <t>Profit of Rs 56/-</t>
  </si>
  <si>
    <t>Greaves Cotton Ltd.</t>
  </si>
  <si>
    <t>150-155</t>
  </si>
  <si>
    <t>DHFL</t>
  </si>
  <si>
    <t>Magma</t>
  </si>
  <si>
    <t>KEC International ltd $</t>
  </si>
  <si>
    <t>148-150</t>
  </si>
  <si>
    <t>Mindtree</t>
  </si>
  <si>
    <t>790-800</t>
  </si>
  <si>
    <t>Atulauto</t>
  </si>
  <si>
    <t>565-570</t>
  </si>
  <si>
    <t>Loss of Rs.267.50 /-</t>
  </si>
  <si>
    <t>Pennar Industries Ltd</t>
  </si>
  <si>
    <t>Profit of Rs.25.50/-</t>
  </si>
  <si>
    <t>EVEREADY</t>
  </si>
  <si>
    <t>Profit of Rs.77.50/-</t>
  </si>
  <si>
    <t>FIEMIND</t>
  </si>
  <si>
    <t>Bajaj Corp Ltd</t>
  </si>
  <si>
    <t>Profit of Rs.10.50/-</t>
  </si>
  <si>
    <t>GPPL $</t>
  </si>
  <si>
    <t>198-200</t>
  </si>
  <si>
    <t>Loss of Rs.79.7/-</t>
  </si>
  <si>
    <t>WONDERLA HOLIDAYS LTD</t>
  </si>
  <si>
    <t>Loss of Rs.95/-</t>
  </si>
  <si>
    <t>CAMLINFINE</t>
  </si>
  <si>
    <t>Profit of Rs.43.50/-</t>
  </si>
  <si>
    <t>Exit</t>
  </si>
  <si>
    <t>VA TECH WABAG</t>
  </si>
  <si>
    <t>SKIPPER LIMITED</t>
  </si>
  <si>
    <t>Profit of Rs.166/-</t>
  </si>
  <si>
    <t>ASIANTILES</t>
  </si>
  <si>
    <t>DEEPIND</t>
  </si>
  <si>
    <t>Profit of Rs.80.5/-</t>
  </si>
  <si>
    <t>DCBBANK</t>
  </si>
  <si>
    <t>ORIENTREF</t>
  </si>
  <si>
    <t>GANECOS</t>
  </si>
  <si>
    <t>Profit of Rs.68/-</t>
  </si>
  <si>
    <t>Profit of Rs.55/-</t>
  </si>
  <si>
    <t>PRECAM</t>
  </si>
  <si>
    <t>Loss of Rs.78/-</t>
  </si>
  <si>
    <t>INFRATEL</t>
  </si>
  <si>
    <t>SUBROS</t>
  </si>
  <si>
    <t>VRLLOG</t>
  </si>
  <si>
    <t>Profit of Rs.117/-</t>
  </si>
  <si>
    <t>Profit of Rs 192.50/-</t>
  </si>
  <si>
    <t>Profit of Rs.145/-</t>
  </si>
  <si>
    <t>ZEEMEDIA</t>
  </si>
  <si>
    <t>Loss of Rs.26.9/-</t>
  </si>
  <si>
    <t>Profit of Rs.64.5/-</t>
  </si>
  <si>
    <t>Profit of Rs.140/-</t>
  </si>
  <si>
    <t>ESSELPACK</t>
  </si>
  <si>
    <t>Profit of Rs.14.25/-</t>
  </si>
  <si>
    <t xml:space="preserve">KEI </t>
  </si>
  <si>
    <t>MAYURUNIQ</t>
  </si>
  <si>
    <t>SHK</t>
  </si>
  <si>
    <t>Loss of Rs.37.75/-</t>
  </si>
  <si>
    <t>SKIPPER</t>
  </si>
  <si>
    <t>CAMLINFINE$</t>
  </si>
  <si>
    <t>Profit of Rs.15.00/-</t>
  </si>
  <si>
    <t>GNA</t>
  </si>
  <si>
    <t>Profit of Rs.77/-</t>
  </si>
  <si>
    <t>Profit of Rs.34/-</t>
  </si>
  <si>
    <t>Profit of Rs.46.5/-</t>
  </si>
  <si>
    <t>NRBBEARING</t>
  </si>
  <si>
    <t>Profit of Rs.32.5/-</t>
  </si>
  <si>
    <t>BOROSIL</t>
  </si>
  <si>
    <t>Profit of Rs.227.5/-</t>
  </si>
  <si>
    <t>Profit of Rs.152.5/-</t>
  </si>
  <si>
    <t>SANGHIIND</t>
  </si>
  <si>
    <t>Profit of Rs.25/-</t>
  </si>
  <si>
    <t>Loss of Rs.215/-</t>
  </si>
  <si>
    <t>EVERESTIND</t>
  </si>
  <si>
    <t>Loss of Rs.36.50 /-</t>
  </si>
  <si>
    <t>GPPL$</t>
  </si>
  <si>
    <t>Loss of Rs.57.2/-</t>
  </si>
  <si>
    <t>MANPASAND</t>
  </si>
  <si>
    <t>Loss of Rs.210/-</t>
  </si>
  <si>
    <t>HEIDELBERG</t>
  </si>
  <si>
    <t xml:space="preserve"> Profit of Rs.42.50/-</t>
  </si>
  <si>
    <t>Loss of Rs.14.40/-</t>
  </si>
  <si>
    <t>GABRIEL</t>
  </si>
  <si>
    <t>Loss of Rs.46.50/-</t>
  </si>
  <si>
    <t>INDIANHUME</t>
  </si>
  <si>
    <t>Profit of Rs.70/-</t>
  </si>
  <si>
    <t>Profit of Rs.60-</t>
  </si>
  <si>
    <t>GULFOILLUB</t>
  </si>
  <si>
    <t>DBCORP</t>
  </si>
  <si>
    <t>Profit of Rs.42/-</t>
  </si>
  <si>
    <t xml:space="preserve">BRIGADE </t>
  </si>
  <si>
    <t>V</t>
  </si>
  <si>
    <t>Profit of Rs.61.25/-</t>
  </si>
  <si>
    <t>ITDCEM</t>
  </si>
  <si>
    <t>Loss of Rs.65 /-</t>
  </si>
  <si>
    <t>K</t>
  </si>
  <si>
    <t>ALLCARGO</t>
  </si>
  <si>
    <t>Loss of Rs.16.75/-</t>
  </si>
  <si>
    <t>Profit of Rs.191.50/-</t>
  </si>
  <si>
    <t>GREAVESCOT</t>
  </si>
  <si>
    <t>Profit of Rs.10.40</t>
  </si>
  <si>
    <t>MOLDTKPAC</t>
  </si>
  <si>
    <t>Profit of Rs.65.5</t>
  </si>
  <si>
    <t>Loss of Rs.145.60/-</t>
  </si>
  <si>
    <t>PHILIPCARB</t>
  </si>
  <si>
    <t>Loss of Rs.127.80/-</t>
  </si>
  <si>
    <t>Profit of Rs.75.10</t>
  </si>
  <si>
    <t>Profit of Rs.0.53/-</t>
  </si>
  <si>
    <t>FCONSUMER</t>
  </si>
  <si>
    <t>Loss of Rs.29.50/-</t>
  </si>
  <si>
    <t xml:space="preserve">VARROC </t>
  </si>
  <si>
    <t>Loss of Rs.270/-</t>
  </si>
  <si>
    <t>Profit of Rs.290/-</t>
  </si>
  <si>
    <t xml:space="preserve">MAHINDCIE </t>
  </si>
  <si>
    <t>Loss of Rs.92.50/-</t>
  </si>
  <si>
    <t>Profit of Rs.72.20/-</t>
  </si>
  <si>
    <t>Profit of Rs.9/-</t>
  </si>
  <si>
    <t>Profit of Rs.1/-</t>
  </si>
  <si>
    <t>Profit of Rs.60/-</t>
  </si>
  <si>
    <t>KEC$</t>
  </si>
  <si>
    <t>Profit of Rs.55.50/-</t>
  </si>
  <si>
    <t>MGL$</t>
  </si>
  <si>
    <t>Profit of Rs.235/-</t>
  </si>
  <si>
    <t>JKPAPER$</t>
  </si>
  <si>
    <t>Profit of Rs.30/-</t>
  </si>
  <si>
    <t>RADICO$</t>
  </si>
  <si>
    <t>MOLDTKPAC$</t>
  </si>
  <si>
    <t>Profit of Rs.82.5/-</t>
  </si>
  <si>
    <t>PSPPROJECT</t>
  </si>
  <si>
    <t>Profit of Rs.18.50/-</t>
  </si>
  <si>
    <t>Profit of Rs.170/-</t>
  </si>
  <si>
    <t>Profit of Rs.60.50/-</t>
  </si>
  <si>
    <t>MIDHANI</t>
  </si>
  <si>
    <t>Profit of Rs.49/-</t>
  </si>
  <si>
    <t>Profit of Rs.67.5/-</t>
  </si>
  <si>
    <t>Profit of Rs.108/-</t>
  </si>
  <si>
    <t>HUHTAMAKI</t>
  </si>
  <si>
    <t>Loss of Rs.42.50/-</t>
  </si>
  <si>
    <t>FILATEX</t>
  </si>
  <si>
    <t>IRCON</t>
  </si>
  <si>
    <t>Profiit of Rs.210/-</t>
  </si>
  <si>
    <t>440-450</t>
  </si>
  <si>
    <t>ACE</t>
  </si>
  <si>
    <t>DHANUKA</t>
  </si>
  <si>
    <t>GRSE</t>
  </si>
  <si>
    <t>GRAVITA</t>
  </si>
  <si>
    <t>3290-3330</t>
  </si>
  <si>
    <t>Re-initiated $</t>
  </si>
  <si>
    <t>KPIL</t>
  </si>
  <si>
    <t>CIEINDIA</t>
  </si>
  <si>
    <t>ADANIPOWER</t>
  </si>
  <si>
    <t>ACI</t>
  </si>
  <si>
    <t>APARINDS</t>
  </si>
  <si>
    <t>BIKAJI</t>
  </si>
  <si>
    <t>BLS</t>
  </si>
  <si>
    <t>CRAFTSMAN</t>
  </si>
  <si>
    <t>DATAPATTNS</t>
  </si>
  <si>
    <t>ERIS</t>
  </si>
  <si>
    <t>FIVESTAR</t>
  </si>
  <si>
    <t>INGERRAND</t>
  </si>
  <si>
    <t>KFINTECH</t>
  </si>
  <si>
    <t>KSB</t>
  </si>
  <si>
    <t>MEDANTA</t>
  </si>
  <si>
    <t>NSLNISP</t>
  </si>
  <si>
    <t>% Change in OI</t>
  </si>
  <si>
    <t>MINDACORP</t>
  </si>
  <si>
    <t>MANKIND</t>
  </si>
  <si>
    <t>J</t>
  </si>
  <si>
    <t>RKFORGE</t>
  </si>
  <si>
    <t>Profiit of Rs.65/-</t>
  </si>
  <si>
    <t>Profiit of Rs.145/-</t>
  </si>
  <si>
    <t>Profiit of Rs.42.50/-</t>
  </si>
  <si>
    <t>ISGEC</t>
  </si>
  <si>
    <t>EPIGRAL</t>
  </si>
  <si>
    <t>370-375</t>
  </si>
  <si>
    <t>CAPLIPOINT</t>
  </si>
  <si>
    <t>Second Buying Date</t>
  </si>
  <si>
    <t>ARE&amp;M</t>
  </si>
  <si>
    <t>R</t>
  </si>
  <si>
    <t>ADORWELD</t>
  </si>
  <si>
    <t>AHLUCONT</t>
  </si>
  <si>
    <t>800-815</t>
  </si>
  <si>
    <t>1500-1520</t>
  </si>
  <si>
    <t>Sell</t>
  </si>
  <si>
    <t>POWERMECH</t>
  </si>
  <si>
    <t>3650-3690</t>
  </si>
  <si>
    <t>825-835</t>
  </si>
  <si>
    <t>Profiit of Rs.20/-</t>
  </si>
  <si>
    <t>1495-1505</t>
  </si>
  <si>
    <t>AUTOAXLES</t>
  </si>
  <si>
    <t>2120-2130</t>
  </si>
  <si>
    <t>N</t>
  </si>
  <si>
    <t>ADANIENSOL</t>
  </si>
  <si>
    <t>ALOKINDS</t>
  </si>
  <si>
    <t>CONCORDBIO</t>
  </si>
  <si>
    <t>GILLETTE</t>
  </si>
  <si>
    <t>GLS</t>
  </si>
  <si>
    <t>GPIL</t>
  </si>
  <si>
    <t>JINDALSAW</t>
  </si>
  <si>
    <t>KAYNES</t>
  </si>
  <si>
    <t>PGHL</t>
  </si>
  <si>
    <t>SAFARI</t>
  </si>
  <si>
    <t>SAREGAMA</t>
  </si>
  <si>
    <t>SFL</t>
  </si>
  <si>
    <t>SYMPHONY</t>
  </si>
  <si>
    <t>SYRMA</t>
  </si>
  <si>
    <t>UJJIVANSFB</t>
  </si>
  <si>
    <t>USHAMART</t>
  </si>
  <si>
    <t>WELSPUNLIV</t>
  </si>
  <si>
    <t>2080-2100</t>
  </si>
  <si>
    <t>NSE</t>
  </si>
  <si>
    <t>48-52</t>
  </si>
  <si>
    <t>920-930</t>
  </si>
  <si>
    <t>37.3-41.30</t>
  </si>
  <si>
    <t>D</t>
  </si>
  <si>
    <t>2485-2585</t>
  </si>
  <si>
    <t>2800-3000</t>
  </si>
  <si>
    <t>670-710</t>
  </si>
  <si>
    <t>158-168</t>
  </si>
  <si>
    <t>MULTIPLIER SHARE &amp; STOCK ADVISORS PRIVATE LIMITED</t>
  </si>
  <si>
    <t>2900-2920</t>
  </si>
  <si>
    <t>3780-3880</t>
  </si>
  <si>
    <t>4100-4200</t>
  </si>
  <si>
    <t>1810-1945</t>
  </si>
  <si>
    <t>2150-2350</t>
  </si>
  <si>
    <t>ASIANPAINT 2900 CE 25 APR</t>
  </si>
  <si>
    <t>ASIANPAINT 3000 CE 25 APR</t>
  </si>
  <si>
    <t>GRAVITON RESEARCH CAPITAL LLP</t>
  </si>
  <si>
    <t>4100-4300</t>
  </si>
  <si>
    <t>1820-1950</t>
  </si>
  <si>
    <t>MANSI SHARE AND STOCK ADVISORS PVT LTD</t>
  </si>
  <si>
    <t>1490-1590</t>
  </si>
  <si>
    <t>1024-1054</t>
  </si>
  <si>
    <t>1125-1195</t>
  </si>
  <si>
    <t>TITAN APR FUT</t>
  </si>
  <si>
    <t>3903-3963</t>
  </si>
  <si>
    <t>BANKNIFTY 47300 CE 3 APR</t>
  </si>
  <si>
    <t>BANKNIFTY 47800 CE 3 APR</t>
  </si>
  <si>
    <t>FINNIFTY 20850 PE 02 APR</t>
  </si>
  <si>
    <t>FINNIFTY 21100 CE 02 APR</t>
  </si>
  <si>
    <t>Chemicals</t>
  </si>
  <si>
    <t>Loss of Rs.59/-</t>
  </si>
  <si>
    <t>Profit of Rs.85/-</t>
  </si>
  <si>
    <t>MARUTI APR FUT</t>
  </si>
  <si>
    <t>12815-13025</t>
  </si>
  <si>
    <t>90-60</t>
  </si>
  <si>
    <t>Profit of Rs.20/-</t>
  </si>
  <si>
    <t>NIFTY 23000 CE 25 APR</t>
  </si>
  <si>
    <t>Profit of Rs.92/-</t>
  </si>
  <si>
    <t>Loss of Rs.57.5/-</t>
  </si>
  <si>
    <t>Retail Research Technical Calls &amp; Fundamental Performance Report for the month of April-2024</t>
  </si>
  <si>
    <t>Profit of Rs.33.5/-</t>
  </si>
  <si>
    <t>HDFCBANK APR FUT</t>
  </si>
  <si>
    <t>1525-1550</t>
  </si>
  <si>
    <t>FINNIFTY 21200 CE 02 APR</t>
  </si>
  <si>
    <t>50-75</t>
  </si>
  <si>
    <t>1250-1310</t>
  </si>
  <si>
    <t>1415-1515</t>
  </si>
  <si>
    <t>Profit of Rs.7.5/-</t>
  </si>
  <si>
    <t>TATACONSUM 1100 CE 28 APR</t>
  </si>
  <si>
    <t>TATACONSUM 1130 CE 28 APR</t>
  </si>
  <si>
    <t>NAVINFLUOR APR FUT</t>
  </si>
  <si>
    <t>3240-3310</t>
  </si>
  <si>
    <t>Profit of Rs.5.5/-</t>
  </si>
  <si>
    <t>20-30</t>
  </si>
  <si>
    <t>Loss of Rs.6/-</t>
  </si>
  <si>
    <t>127.5-131.5</t>
  </si>
  <si>
    <t>139-148</t>
  </si>
  <si>
    <t>DALBHARAT APR FUT</t>
  </si>
  <si>
    <t>2057-2099</t>
  </si>
  <si>
    <t>ULTRACEMCO APR FUT</t>
  </si>
  <si>
    <t>10225-10330</t>
  </si>
  <si>
    <t>GUJTLRM</t>
  </si>
  <si>
    <t>BANKNIFTY 47500 CE 10 APR</t>
  </si>
  <si>
    <t>BANKNIFTY 48000 CE 10 APR</t>
  </si>
  <si>
    <t>4710-4810</t>
  </si>
  <si>
    <t>5050-5300</t>
  </si>
  <si>
    <t>Profit of Rs.75/-</t>
  </si>
  <si>
    <t>NIFTY 22450 PE 04 APR</t>
  </si>
  <si>
    <t>60-80</t>
  </si>
  <si>
    <t>Profit of Rs.37/-</t>
  </si>
  <si>
    <t>Profit of Rs.87/-</t>
  </si>
  <si>
    <t>HRTI PRIVATE LIMITED</t>
  </si>
  <si>
    <t>NIKHIL RAJESH SINGH</t>
  </si>
  <si>
    <t>Profit of Rs.26.5/-</t>
  </si>
  <si>
    <t>Loss of Rs.100/-</t>
  </si>
  <si>
    <t>Profit of Rs.8/-</t>
  </si>
  <si>
    <t>NIFTY 22350 CE 04 APR</t>
  </si>
  <si>
    <t>70-100</t>
  </si>
  <si>
    <t>Profit of Rs.37.5/-</t>
  </si>
  <si>
    <t>BHARTIARTL 1220 CE 28 APR</t>
  </si>
  <si>
    <t>BHARTIARTL 1260 CE 28 APR</t>
  </si>
  <si>
    <t>TATACONSUM 1160 CE 28 APR</t>
  </si>
  <si>
    <t>Loss of Rs.160/-</t>
  </si>
  <si>
    <t>INFY APR FUT</t>
  </si>
  <si>
    <t>ITBEES</t>
  </si>
  <si>
    <t>37-37.60</t>
  </si>
  <si>
    <t>40-42</t>
  </si>
  <si>
    <t>7675-8000</t>
  </si>
  <si>
    <t>8400-8600</t>
  </si>
  <si>
    <t>NIFTY 22400 PE 10 APR</t>
  </si>
  <si>
    <t>HAVELLS APR FUT</t>
  </si>
  <si>
    <t>1577-1596</t>
  </si>
  <si>
    <t>9.5</t>
  </si>
  <si>
    <t>Loss of Rs.4.85/-</t>
  </si>
  <si>
    <t>JAINAM BROKING LIMITED</t>
  </si>
  <si>
    <t>RADIOWALLA</t>
  </si>
  <si>
    <t>Radiowalla Network Ltd</t>
  </si>
  <si>
    <t>110-130</t>
  </si>
  <si>
    <t>Loss of Rs.33/-</t>
  </si>
  <si>
    <t>Profit of Rs.18.5/-</t>
  </si>
  <si>
    <t>730-740</t>
  </si>
  <si>
    <t>Profit of Rs.3/-</t>
  </si>
  <si>
    <t>1402.5-1442.5</t>
  </si>
  <si>
    <t>1530-1600</t>
  </si>
  <si>
    <t>SBICARD APR FUT</t>
  </si>
  <si>
    <t>741-755</t>
  </si>
  <si>
    <t>NILKAMAL</t>
  </si>
  <si>
    <t>1855-1955</t>
  </si>
  <si>
    <t>1580-1599</t>
  </si>
  <si>
    <t>Loss of Rs.21/-</t>
  </si>
  <si>
    <t>BANKNIFTY 48600 CE 10 APR</t>
  </si>
  <si>
    <t>400-500</t>
  </si>
  <si>
    <t>Loss of Rs.72/-</t>
  </si>
  <si>
    <t>FINNIFTY 21700 CE 09 APR</t>
  </si>
  <si>
    <t>FINNIFTY 21500 PE 09 APR</t>
  </si>
  <si>
    <t>INDRENEW</t>
  </si>
  <si>
    <t>YUGA STOCKS AND COMMODITIES PRIVATE LIMITED  .</t>
  </si>
  <si>
    <t>NK SECURITIES RESEARCH PRIVATE LIMITED</t>
  </si>
  <si>
    <t>Profit of Rs.12/-</t>
  </si>
  <si>
    <t>ABBOTINDIA APR FUT</t>
  </si>
  <si>
    <t>26738-27000</t>
  </si>
  <si>
    <t>Profit of Rs.11/-</t>
  </si>
  <si>
    <t>Profit of Rs.250/-</t>
  </si>
  <si>
    <t>Profit of Rs.22/-</t>
  </si>
  <si>
    <t>FINNIFTY 21750 CE 09 APR</t>
  </si>
  <si>
    <t>40-60</t>
  </si>
  <si>
    <t>Profit of Rs.10/-</t>
  </si>
  <si>
    <t>30-50</t>
  </si>
  <si>
    <t>Loss of Rs.15/-</t>
  </si>
  <si>
    <t>DPL</t>
  </si>
  <si>
    <t>RATHOD MANOJ CHHAGANLAL HUF</t>
  </si>
  <si>
    <t>NANDANVAN INVESTMENTS LIMITED</t>
  </si>
  <si>
    <t>ALUWIND</t>
  </si>
  <si>
    <t>Aluwind Architectural Ltd</t>
  </si>
  <si>
    <t>DRCSYSTEMS</t>
  </si>
  <si>
    <t>DRC Systems India Limited</t>
  </si>
  <si>
    <t>MOHIT SOMCHAND SHAH</t>
  </si>
  <si>
    <t>SOMANI MULTIBIZ LIMITED</t>
  </si>
  <si>
    <t>COLPAL APR FUT</t>
  </si>
  <si>
    <t>2600-2570</t>
  </si>
  <si>
    <t>NIFTY APR FUT</t>
  </si>
  <si>
    <t>22700-22600</t>
  </si>
  <si>
    <t>NIFTY 22400 CE 18 APR</t>
  </si>
  <si>
    <t>NIFTY 23000 PE 18 APR</t>
  </si>
  <si>
    <t>HINDALCO 590 PE APR</t>
  </si>
  <si>
    <t>HINDALCO 570 PE APR</t>
  </si>
  <si>
    <t>10.50-11.50</t>
  </si>
  <si>
    <t>4.50-5.50</t>
  </si>
  <si>
    <t>BANKNIFTY 48900 CE 10 APR</t>
  </si>
  <si>
    <t>200-300</t>
  </si>
  <si>
    <t>PIIND APR FUT</t>
  </si>
  <si>
    <t>3928-3970</t>
  </si>
  <si>
    <t>Profit of Rs.210/-</t>
  </si>
  <si>
    <t>FINNIFTY 21400 CE 16 APR</t>
  </si>
  <si>
    <t>FINNIFTY 22000 PE 16 APR</t>
  </si>
  <si>
    <t>Loss of Rs.20/-</t>
  </si>
  <si>
    <t>Loss of Rs.32.5/-</t>
  </si>
  <si>
    <t>HCLTECH APR FUT</t>
  </si>
  <si>
    <t>1561-1576</t>
  </si>
  <si>
    <t>CRESSAN</t>
  </si>
  <si>
    <t>INTEX COMMOSALES LLP</t>
  </si>
  <si>
    <t>GCONNECT</t>
  </si>
  <si>
    <t>MANSI SHARE &amp; STOCK ADVISORS PRIVATE LIMITED</t>
  </si>
  <si>
    <t>NISHIL FINANCIAL ADVISORS LLP .</t>
  </si>
  <si>
    <t>JAYKAILASH</t>
  </si>
  <si>
    <t>SETU SECURITIES PVT. LTD.</t>
  </si>
  <si>
    <t>NAVKAR</t>
  </si>
  <si>
    <t>SECURCRED</t>
  </si>
  <si>
    <t>GVM VENTURES LLP</t>
  </si>
  <si>
    <t>BALVEER SINGH</t>
  </si>
  <si>
    <t>HEMANT BABULAL KHALAS</t>
  </si>
  <si>
    <t>KADIR FARUKQBHAI VOHRA</t>
  </si>
  <si>
    <t>SANJAY MANSINGBHAI RATHOD</t>
  </si>
  <si>
    <t>MUDUPULAVEMULA SURENDRANADHA REDDY</t>
  </si>
  <si>
    <t>KRYSTAL</t>
  </si>
  <si>
    <t>Krystal Integrated Ser L</t>
  </si>
  <si>
    <t>NIRAJ HARSUKHLAL SANGHAVI</t>
  </si>
  <si>
    <t>SUNDARAM</t>
  </si>
  <si>
    <t>Sundaram Multi Pap Ltd</t>
  </si>
  <si>
    <t>PACE COMMODITY BROKERS PRIVATE LIMITED</t>
  </si>
  <si>
    <t>HI GROWTH CORPORATE SERVICES PVT LTD</t>
  </si>
  <si>
    <t>MINERVA VENTURES FUND</t>
  </si>
  <si>
    <t>RHL</t>
  </si>
  <si>
    <t>Robust Hotels Limited</t>
  </si>
  <si>
    <t>WHITEPIN  TIE UP  LIMITED</t>
  </si>
  <si>
    <t>1705-1750</t>
  </si>
  <si>
    <t>1875-2000</t>
  </si>
  <si>
    <t>Profit of Rs.28/-</t>
  </si>
  <si>
    <t>12800-13000</t>
  </si>
  <si>
    <t>TATAPOWER APR FUT</t>
  </si>
  <si>
    <t>444-447</t>
  </si>
  <si>
    <t>Loss of Rs.240/-</t>
  </si>
  <si>
    <t>NIFTY 22250 CE 25 APR</t>
  </si>
  <si>
    <t>NIFTY 23000 PE 25 APR</t>
  </si>
  <si>
    <t>FINNIFTY 21650 CE 16 APR</t>
  </si>
  <si>
    <t>FINNIFTY 21450 PE 16 APR</t>
  </si>
  <si>
    <t>26450-26490</t>
  </si>
  <si>
    <t>26760-27000</t>
  </si>
  <si>
    <t>3860-3865</t>
  </si>
  <si>
    <t>3905-3947</t>
  </si>
  <si>
    <t>Loss of Rs.3.25/-</t>
  </si>
  <si>
    <t>ABCGAS</t>
  </si>
  <si>
    <t>ARJUN LEASING AND FINANCE PVT LTD .</t>
  </si>
  <si>
    <t>BRIDGESE</t>
  </si>
  <si>
    <t>KRUSHARTH KALPESHBHAI PANCHAL</t>
  </si>
  <si>
    <t>CORNE</t>
  </si>
  <si>
    <t>SUNIL SHANTIKUMAR MAJITHIA</t>
  </si>
  <si>
    <t>GAURI NANDAN TRADERS</t>
  </si>
  <si>
    <t>JYOTSANABEN CHANDRAKANT SHAH</t>
  </si>
  <si>
    <t>BHAVESHKUMAR CHANDRAKANT SHAH</t>
  </si>
  <si>
    <t>ELFORGE</t>
  </si>
  <si>
    <t>INDIRA VASUDEVAN</t>
  </si>
  <si>
    <t>ENCODE</t>
  </si>
  <si>
    <t>SWATI GUPTA SOMA</t>
  </si>
  <si>
    <t>YOGESH SOMABHAI PATEL</t>
  </si>
  <si>
    <t>VAXFAB ENTERPRISES LIMITED</t>
  </si>
  <si>
    <t>MAKWANA DIXIT CHANDUBHAI</t>
  </si>
  <si>
    <t>IISL</t>
  </si>
  <si>
    <t>SHAUKATALI MOHAMED PRASLA</t>
  </si>
  <si>
    <t>VIVEK KANDA</t>
  </si>
  <si>
    <t>HARNISH NITIN BRAHMBHATT</t>
  </si>
  <si>
    <t>MEHUL HASMUKH SHAH</t>
  </si>
  <si>
    <t>SANTOSH RANI</t>
  </si>
  <si>
    <t>POOJASINGH</t>
  </si>
  <si>
    <t>MAFIA</t>
  </si>
  <si>
    <t>SELVAMURTHY AKILANDESWARI</t>
  </si>
  <si>
    <t>MCPL</t>
  </si>
  <si>
    <t>VINEY EQUITY MARKET LLP</t>
  </si>
  <si>
    <t>PRASHANT GORADIA</t>
  </si>
  <si>
    <t>RTSPOWR</t>
  </si>
  <si>
    <t>MONEYCREW FINTEC PRIVATE LIMITED</t>
  </si>
  <si>
    <t>SONALIS</t>
  </si>
  <si>
    <t>ABHIJITH PUTTA</t>
  </si>
  <si>
    <t>TARMAT</t>
  </si>
  <si>
    <t>RISEROSE BUSINESS PRIVATE LIMITED</t>
  </si>
  <si>
    <t>VAGHANI</t>
  </si>
  <si>
    <t>SWEETU RAMESH UKANI</t>
  </si>
  <si>
    <t>VIVAA</t>
  </si>
  <si>
    <t>ARYAFIN-TRADE SERVICES INDIA PRIVATE LIMITED</t>
  </si>
  <si>
    <t>ATAM</t>
  </si>
  <si>
    <t>Atam Valves Limited</t>
  </si>
  <si>
    <t>LATHE DERIVATIVES TRADING PRIVATE LIMITED .</t>
  </si>
  <si>
    <t>RAJESH  KOLEKAR</t>
  </si>
  <si>
    <t>CGRAPHICS</t>
  </si>
  <si>
    <t>Creative Graphics S Ind L</t>
  </si>
  <si>
    <t>PRASHANT SHARMA</t>
  </si>
  <si>
    <t>B B COMMERCIAL LTD</t>
  </si>
  <si>
    <t>AJAY SURENDRABHAI PATEL</t>
  </si>
  <si>
    <t>FARUKBHAI RASULBHAI MALEK</t>
  </si>
  <si>
    <t>JIGAR BHAILALBHAI KHALASH</t>
  </si>
  <si>
    <t>ENFUSE</t>
  </si>
  <si>
    <t>Enfuse Solutions Limited</t>
  </si>
  <si>
    <t>KARTHIKA KIZHAKKAYIL MANOHARAN</t>
  </si>
  <si>
    <t>K2INFRA</t>
  </si>
  <si>
    <t>K2 Infragen Limited</t>
  </si>
  <si>
    <t>KCK</t>
  </si>
  <si>
    <t>Kck Industries Limited</t>
  </si>
  <si>
    <t>CHANDNI DHRUVKUMAR  SHAH</t>
  </si>
  <si>
    <t>KLL</t>
  </si>
  <si>
    <t>Kaushalya Logistics Ltd</t>
  </si>
  <si>
    <t>SANDEEP SINGH</t>
  </si>
  <si>
    <t>KARISHMA DILIP BHATIA</t>
  </si>
  <si>
    <t>QE SECURITIES LLP</t>
  </si>
  <si>
    <t>VIRAL DINESH SHAH</t>
  </si>
  <si>
    <t>SUNFLOWER BROKING PRIVATE LIMITED</t>
  </si>
  <si>
    <t>NIRAJ RAJNIKANT SHAH</t>
  </si>
  <si>
    <t>CITADEL SECURITIES INDIA MARKETS PRIVATE LIMITED</t>
  </si>
  <si>
    <t>MINDTECK</t>
  </si>
  <si>
    <t>Mindteck (India) Limited</t>
  </si>
  <si>
    <t>PRATHAM</t>
  </si>
  <si>
    <t>Pratham EPC Projects Ltd</t>
  </si>
  <si>
    <t>RAMCOSYS</t>
  </si>
  <si>
    <t>Ramco Systems Limited</t>
  </si>
  <si>
    <t>MICROCURVES TRADING PRIVATE LIMITED</t>
  </si>
  <si>
    <t>AAKRAYA RESEARCH LLP</t>
  </si>
  <si>
    <t>RELINFRA</t>
  </si>
  <si>
    <t>Reliance Infrastructu Ltd</t>
  </si>
  <si>
    <t>SADBHAV</t>
  </si>
  <si>
    <t>Sadbhav Engineering Limit</t>
  </si>
  <si>
    <t>CRONY VYAPAR PVT LTD</t>
  </si>
  <si>
    <t>SecUR Credentials Limited</t>
  </si>
  <si>
    <t>SOLEX</t>
  </si>
  <si>
    <t>Solex Energy Limited</t>
  </si>
  <si>
    <t>BAJORIA FINANCIAL SERVICES PRIVATE LIMITED</t>
  </si>
  <si>
    <t>CHANDRA BHAN KATARIA</t>
  </si>
  <si>
    <t>KDL</t>
  </si>
  <si>
    <t>Kore Digital Limited</t>
  </si>
  <si>
    <t>NEOMILE GROWTH FUND - SERIES I</t>
  </si>
  <si>
    <t>SUBEXLTD</t>
  </si>
  <si>
    <t>Subex Ltd</t>
  </si>
  <si>
    <t>ASHAPURA COMMODITIES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</si>
</sst>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 * #,##0.00_ ;_ * \-#,##0.00_ ;_ * &quot;-&quot;??_ ;_ @_ "/>
    <numFmt numFmtId="164" formatCode="d\-mmm\-yyyy"/>
    <numFmt numFmtId="165" formatCode="[$-409]d\-mmm"/>
    <numFmt numFmtId="166" formatCode="0.0"/>
    <numFmt numFmtId="167" formatCode="d\ mmm\ yy"/>
    <numFmt numFmtId="168" formatCode="[$-409]dd\-mmm\-yy"/>
  </numFmts>
  <fonts count="53">
    <font>
      <sz val="10"/>
      <color rgb="FF000000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rgb="FF80000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b/>
      <u val="single"/>
      <sz val="10"/>
      <color rgb="FF0000FF"/>
      <name val="Arial"/>
      <family val="2"/>
    </font>
    <font>
      <sz val="12"/>
      <name val="Times New Roman"/>
      <family val="1"/>
    </font>
    <font>
      <u val="single"/>
      <sz val="10"/>
      <color rgb="FF0000FF"/>
      <name val="Arial"/>
      <family val="2"/>
    </font>
    <font>
      <b/>
      <sz val="8"/>
      <name val="Open Sans"/>
      <family val="2"/>
    </font>
    <font>
      <sz val="10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sz val="9"/>
      <name val="Open Sans"/>
      <family val="2"/>
    </font>
    <font>
      <b/>
      <sz val="8"/>
      <name val="Device font 10cpi"/>
      <family val="2"/>
    </font>
    <font>
      <sz val="9"/>
      <name val="Open Sans"/>
      <family val="2"/>
    </font>
    <font>
      <b/>
      <sz val="8"/>
      <color rgb="FF0000FF"/>
      <name val="Open Sans"/>
      <family val="2"/>
    </font>
    <font>
      <sz val="8"/>
      <name val="Open Sans"/>
      <family val="2"/>
    </font>
    <font>
      <b/>
      <sz val="9"/>
      <color rgb="FFFF0000"/>
      <name val="Open Sans"/>
      <family val="2"/>
    </font>
    <font>
      <b/>
      <sz val="8"/>
      <color rgb="FFFF0000"/>
      <name val="Open Sans"/>
      <family val="2"/>
    </font>
    <font>
      <b/>
      <sz val="10"/>
      <color rgb="FFFF0000"/>
      <name val="Arial"/>
      <family val="2"/>
    </font>
    <font>
      <b/>
      <sz val="8"/>
      <color rgb="FF000000"/>
      <name val="Device font 10cpi"/>
      <family val="2"/>
    </font>
    <font>
      <sz val="8"/>
      <name val="Verdana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color rgb="FF993300"/>
      <name val="Arial"/>
      <family val="2"/>
    </font>
    <font>
      <b/>
      <sz val="10"/>
      <color rgb="FF800000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b/>
      <sz val="9"/>
      <color rgb="FFFF0000"/>
      <name val="MS Sans Serif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0"/>
      <color rgb="FF000000"/>
      <name val="Times New Roman"/>
      <family val="2"/>
    </font>
    <font>
      <b/>
      <sz val="11"/>
      <color rgb="FF000000"/>
      <name val="Times New Roman"/>
      <family val="2"/>
    </font>
    <font>
      <sz val="10"/>
      <color rgb="FF000000"/>
      <name val="Times New Roman"/>
      <family val="2"/>
    </font>
  </fonts>
  <fills count="46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D99594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00102615356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thin"/>
      <right style="thin"/>
      <top style="thin"/>
      <bottom/>
    </border>
  </borders>
  <cellStyleXfs count="11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8" fillId="2" borderId="4" applyNumberFormat="0" applyAlignment="0" applyProtection="0"/>
    <xf numFmtId="0" fontId="39" fillId="3" borderId="5" applyNumberFormat="0" applyAlignment="0" applyProtection="0"/>
    <xf numFmtId="0" fontId="40" fillId="3" borderId="4" applyNumberFormat="0" applyAlignment="0" applyProtection="0"/>
    <xf numFmtId="0" fontId="41" fillId="0" borderId="6" applyNumberFormat="0" applyFill="0" applyAlignment="0" applyProtection="0"/>
    <xf numFmtId="0" fontId="42" fillId="4" borderId="7" applyNumberFormat="0" applyAlignment="0" applyProtection="0"/>
    <xf numFmtId="0" fontId="45" fillId="0" borderId="8" applyNumberFormat="0" applyFill="0" applyAlignment="0" applyProtection="0"/>
    <xf numFmtId="0" fontId="2" fillId="0" borderId="0">
      <alignment/>
      <protection/>
    </xf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36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47" fillId="0" borderId="0" applyNumberFormat="0" applyFill="0" applyBorder="0">
      <alignment/>
      <protection locked="0"/>
    </xf>
    <xf numFmtId="0" fontId="48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32" borderId="9" applyNumberFormat="0" applyFont="0" applyAlignment="0" applyProtection="0"/>
    <xf numFmtId="9" fontId="2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3" fontId="2" fillId="0" borderId="0" applyFont="0" applyFill="0" applyBorder="0" applyAlignment="0" applyProtection="0"/>
    <xf numFmtId="0" fontId="2" fillId="32" borderId="9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1" fillId="0" borderId="0" applyNumberFormat="0" applyFill="0" applyBorder="0" applyAlignment="0" applyProtection="0"/>
    <xf numFmtId="0" fontId="37" fillId="31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43" fontId="2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3" fontId="2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375">
    <xf numFmtId="0" fontId="0" fillId="0" borderId="0" xfId="0"/>
    <xf numFmtId="0" fontId="1" fillId="33" borderId="0" xfId="0" applyFont="1" applyFill="1" applyBorder="1"/>
    <xf numFmtId="0" fontId="3" fillId="34" borderId="0" xfId="0" applyFont="1" applyFill="1" applyBorder="1" applyAlignment="1">
      <alignment horizontal="center"/>
    </xf>
    <xf numFmtId="0" fontId="3" fillId="34" borderId="0" xfId="0" applyFont="1" applyFill="1" applyBorder="1"/>
    <xf numFmtId="0" fontId="3" fillId="33" borderId="0" xfId="0" applyFont="1" applyFill="1" applyBorder="1"/>
    <xf numFmtId="0" fontId="4" fillId="33" borderId="0" xfId="0" applyFont="1" applyFill="1" applyBorder="1"/>
    <xf numFmtId="0" fontId="1" fillId="33" borderId="0" xfId="0" applyFont="1" applyFill="1" applyBorder="1" applyAlignment="1">
      <alignment horizontal="center"/>
    </xf>
    <xf numFmtId="15" fontId="5" fillId="33" borderId="0" xfId="0" applyNumberFormat="1" applyFont="1" applyFill="1" applyBorder="1"/>
    <xf numFmtId="0" fontId="6" fillId="33" borderId="0" xfId="0" applyFont="1" applyFill="1" applyBorder="1" applyAlignment="1">
      <alignment horizontal="center" vertical="center" wrapText="1"/>
    </xf>
    <xf numFmtId="0" fontId="7" fillId="33" borderId="0" xfId="0" applyFont="1" applyFill="1" applyBorder="1"/>
    <xf numFmtId="0" fontId="1" fillId="33" borderId="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/>
    </xf>
    <xf numFmtId="0" fontId="5" fillId="35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8" fillId="0" borderId="10" xfId="0" applyFont="1" applyBorder="1"/>
    <xf numFmtId="0" fontId="1" fillId="33" borderId="13" xfId="0" applyFont="1" applyFill="1" applyBorder="1"/>
    <xf numFmtId="0" fontId="1" fillId="33" borderId="14" xfId="0" applyFont="1" applyFill="1" applyBorder="1" applyAlignment="1">
      <alignment horizontal="center"/>
    </xf>
    <xf numFmtId="0" fontId="8" fillId="0" borderId="11" xfId="0" applyFont="1" applyBorder="1"/>
    <xf numFmtId="0" fontId="1" fillId="33" borderId="10" xfId="0" applyFont="1" applyFill="1" applyBorder="1" applyAlignment="1">
      <alignment horizontal="center"/>
    </xf>
    <xf numFmtId="0" fontId="1" fillId="33" borderId="15" xfId="0" applyFont="1" applyFill="1" applyBorder="1"/>
    <xf numFmtId="0" fontId="1" fillId="33" borderId="10" xfId="0" applyFont="1" applyFill="1" applyBorder="1"/>
    <xf numFmtId="10" fontId="1" fillId="33" borderId="0" xfId="0" applyNumberFormat="1" applyFont="1" applyFill="1" applyBorder="1"/>
    <xf numFmtId="0" fontId="1" fillId="34" borderId="0" xfId="0" applyFont="1" applyFill="1" applyBorder="1"/>
    <xf numFmtId="0" fontId="8" fillId="36" borderId="0" xfId="0" applyFont="1" applyFill="1" applyBorder="1" applyAlignment="1">
      <alignment wrapText="1"/>
    </xf>
    <xf numFmtId="0" fontId="5" fillId="33" borderId="0" xfId="0" applyFont="1" applyFill="1" applyBorder="1"/>
    <xf numFmtId="0" fontId="9" fillId="33" borderId="0" xfId="0" applyFont="1" applyFill="1" applyBorder="1"/>
    <xf numFmtId="0" fontId="5" fillId="35" borderId="16" xfId="0" applyFont="1" applyFill="1" applyBorder="1" applyAlignment="1">
      <alignment horizontal="center" vertical="center" wrapText="1"/>
    </xf>
    <xf numFmtId="0" fontId="5" fillId="35" borderId="17" xfId="0" applyFont="1" applyFill="1" applyBorder="1" applyAlignment="1">
      <alignment horizontal="center" vertical="center" wrapText="1"/>
    </xf>
    <xf numFmtId="0" fontId="5" fillId="35" borderId="18" xfId="0" applyFont="1" applyFill="1" applyBorder="1" applyAlignment="1">
      <alignment horizontal="center" vertical="center" wrapText="1"/>
    </xf>
    <xf numFmtId="0" fontId="5" fillId="35" borderId="19" xfId="0" applyFont="1" applyFill="1" applyBorder="1" applyAlignment="1">
      <alignment horizontal="center"/>
    </xf>
    <xf numFmtId="0" fontId="5" fillId="35" borderId="19" xfId="0" applyFont="1" applyFill="1" applyBorder="1" applyAlignment="1">
      <alignment horizontal="center" wrapText="1"/>
    </xf>
    <xf numFmtId="0" fontId="1" fillId="0" borderId="10" xfId="0" applyFont="1" applyBorder="1"/>
    <xf numFmtId="0" fontId="1" fillId="0" borderId="10" xfId="0" applyFont="1" applyBorder="1" applyAlignment="1">
      <alignment horizontal="left"/>
    </xf>
    <xf numFmtId="0" fontId="1" fillId="0" borderId="12" xfId="0" applyFont="1" applyBorder="1"/>
    <xf numFmtId="2" fontId="5" fillId="0" borderId="10" xfId="0" applyNumberFormat="1" applyFont="1" applyBorder="1"/>
    <xf numFmtId="0" fontId="5" fillId="0" borderId="10" xfId="0" applyFont="1" applyBorder="1"/>
    <xf numFmtId="2" fontId="1" fillId="0" borderId="10" xfId="0" applyNumberFormat="1" applyFont="1" applyBorder="1"/>
    <xf numFmtId="0" fontId="1" fillId="0" borderId="0" xfId="0" applyFont="1"/>
    <xf numFmtId="15" fontId="1" fillId="0" borderId="0" xfId="0" applyNumberFormat="1" applyFont="1"/>
    <xf numFmtId="2" fontId="1" fillId="0" borderId="0" xfId="0" applyNumberFormat="1" applyFont="1"/>
    <xf numFmtId="2" fontId="1" fillId="0" borderId="0" xfId="0" applyNumberFormat="1" applyFont="1" applyAlignment="1">
      <alignment horizontal="right"/>
    </xf>
    <xf numFmtId="0" fontId="11" fillId="0" borderId="0" xfId="0" applyFont="1"/>
    <xf numFmtId="10" fontId="11" fillId="33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3" fillId="33" borderId="0" xfId="0" applyFont="1" applyFill="1" applyBorder="1" applyAlignment="1">
      <alignment horizontal="left"/>
    </xf>
    <xf numFmtId="0" fontId="14" fillId="33" borderId="0" xfId="0" applyFont="1" applyFill="1" applyBorder="1"/>
    <xf numFmtId="2" fontId="1" fillId="33" borderId="0" xfId="0" applyNumberFormat="1" applyFont="1" applyFill="1" applyBorder="1"/>
    <xf numFmtId="2" fontId="1" fillId="34" borderId="0" xfId="0" applyNumberFormat="1" applyFont="1" applyFill="1" applyBorder="1"/>
    <xf numFmtId="2" fontId="5" fillId="35" borderId="17" xfId="0" applyNumberFormat="1" applyFont="1" applyFill="1" applyBorder="1" applyAlignment="1">
      <alignment horizontal="center" vertical="center" wrapText="1"/>
    </xf>
    <xf numFmtId="2" fontId="5" fillId="35" borderId="19" xfId="0" applyNumberFormat="1" applyFont="1" applyFill="1" applyBorder="1" applyAlignment="1">
      <alignment horizontal="center"/>
    </xf>
    <xf numFmtId="2" fontId="5" fillId="35" borderId="19" xfId="0" applyNumberFormat="1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2" fillId="0" borderId="10" xfId="0" applyFont="1" applyBorder="1"/>
    <xf numFmtId="0" fontId="1" fillId="0" borderId="0" xfId="0" applyFont="1" applyAlignment="1">
      <alignment horizontal="center"/>
    </xf>
    <xf numFmtId="0" fontId="15" fillId="33" borderId="0" xfId="0" applyFont="1" applyFill="1" applyBorder="1" applyAlignment="1">
      <alignment horizontal="right"/>
    </xf>
    <xf numFmtId="2" fontId="15" fillId="33" borderId="0" xfId="0" applyNumberFormat="1" applyFont="1" applyFill="1" applyBorder="1" applyAlignment="1">
      <alignment horizontal="right"/>
    </xf>
    <xf numFmtId="0" fontId="16" fillId="33" borderId="0" xfId="0" applyFont="1" applyFill="1" applyBorder="1"/>
    <xf numFmtId="0" fontId="8" fillId="33" borderId="0" xfId="0" applyFont="1" applyFill="1" applyBorder="1" applyAlignment="1">
      <alignment horizontal="left"/>
    </xf>
    <xf numFmtId="0" fontId="17" fillId="33" borderId="0" xfId="0" applyFont="1" applyFill="1" applyBorder="1" applyAlignment="1">
      <alignment horizontal="left"/>
    </xf>
    <xf numFmtId="0" fontId="18" fillId="33" borderId="0" xfId="0" applyFont="1" applyFill="1" applyBorder="1" applyAlignment="1">
      <alignment horizontal="left"/>
    </xf>
    <xf numFmtId="4" fontId="15" fillId="33" borderId="0" xfId="0" applyNumberFormat="1" applyFont="1" applyFill="1" applyBorder="1" applyAlignment="1">
      <alignment horizontal="right"/>
    </xf>
    <xf numFmtId="0" fontId="19" fillId="33" borderId="0" xfId="0" applyFont="1" applyFill="1" applyBorder="1"/>
    <xf numFmtId="0" fontId="20" fillId="33" borderId="0" xfId="0" applyFont="1" applyFill="1" applyBorder="1"/>
    <xf numFmtId="0" fontId="21" fillId="33" borderId="0" xfId="0" applyFont="1" applyFill="1" applyBorder="1"/>
    <xf numFmtId="0" fontId="8" fillId="33" borderId="0" xfId="0" applyFont="1" applyFill="1" applyBorder="1"/>
    <xf numFmtId="0" fontId="5" fillId="0" borderId="0" xfId="0" applyFont="1"/>
    <xf numFmtId="15" fontId="20" fillId="33" borderId="0" xfId="0" applyNumberFormat="1" applyFont="1" applyFill="1" applyBorder="1"/>
    <xf numFmtId="164" fontId="22" fillId="33" borderId="0" xfId="0" applyNumberFormat="1" applyFont="1" applyFill="1" applyBorder="1" applyAlignment="1">
      <alignment horizontal="left" wrapText="1"/>
    </xf>
    <xf numFmtId="0" fontId="23" fillId="33" borderId="0" xfId="0" applyFont="1" applyFill="1" applyBorder="1" applyAlignment="1">
      <alignment horizontal="center" wrapText="1"/>
    </xf>
    <xf numFmtId="2" fontId="23" fillId="33" borderId="0" xfId="0" applyNumberFormat="1" applyFont="1" applyFill="1" applyBorder="1" applyAlignment="1">
      <alignment wrapText="1"/>
    </xf>
    <xf numFmtId="0" fontId="23" fillId="33" borderId="0" xfId="0" applyFont="1" applyFill="1" applyBorder="1" applyAlignment="1">
      <alignment horizontal="left" wrapText="1"/>
    </xf>
    <xf numFmtId="0" fontId="23" fillId="33" borderId="0" xfId="0" applyFont="1" applyFill="1" applyBorder="1"/>
    <xf numFmtId="164" fontId="22" fillId="34" borderId="0" xfId="0" applyNumberFormat="1" applyFont="1" applyFill="1" applyBorder="1" applyAlignment="1">
      <alignment horizontal="left" wrapText="1"/>
    </xf>
    <xf numFmtId="0" fontId="23" fillId="34" borderId="0" xfId="0" applyFont="1" applyFill="1" applyBorder="1" applyAlignment="1">
      <alignment horizontal="center" wrapText="1"/>
    </xf>
    <xf numFmtId="2" fontId="23" fillId="34" borderId="0" xfId="0" applyNumberFormat="1" applyFont="1" applyFill="1" applyBorder="1" applyAlignment="1">
      <alignment wrapText="1"/>
    </xf>
    <xf numFmtId="0" fontId="23" fillId="34" borderId="0" xfId="0" applyFont="1" applyFill="1" applyBorder="1" applyAlignment="1">
      <alignment horizontal="left" wrapText="1"/>
    </xf>
    <xf numFmtId="0" fontId="8" fillId="33" borderId="0" xfId="0" applyFont="1" applyFill="1" applyBorder="1" applyAlignment="1">
      <alignment horizontal="center"/>
    </xf>
    <xf numFmtId="164" fontId="24" fillId="33" borderId="0" xfId="0" applyNumberFormat="1" applyFont="1" applyFill="1" applyBorder="1" applyAlignment="1">
      <alignment horizontal="left" wrapText="1"/>
    </xf>
    <xf numFmtId="0" fontId="23" fillId="33" borderId="0" xfId="0" applyFont="1" applyFill="1" applyBorder="1" applyAlignment="1">
      <alignment horizontal="center"/>
    </xf>
    <xf numFmtId="0" fontId="25" fillId="33" borderId="0" xfId="0" applyFont="1" applyFill="1" applyBorder="1" applyAlignment="1">
      <alignment horizontal="center" wrapText="1"/>
    </xf>
    <xf numFmtId="164" fontId="5" fillId="35" borderId="10" xfId="0" applyNumberFormat="1" applyFont="1" applyFill="1" applyBorder="1" applyAlignment="1">
      <alignment horizontal="left" vertical="center" wrapText="1"/>
    </xf>
    <xf numFmtId="0" fontId="5" fillId="35" borderId="10" xfId="0" applyFont="1" applyFill="1" applyBorder="1" applyAlignment="1">
      <alignment horizontal="left" vertical="center" wrapText="1"/>
    </xf>
    <xf numFmtId="164" fontId="1" fillId="33" borderId="10" xfId="0" applyNumberFormat="1" applyFont="1" applyFill="1" applyBorder="1" applyAlignment="1">
      <alignment horizontal="left"/>
    </xf>
    <xf numFmtId="3" fontId="1" fillId="0" borderId="10" xfId="0" applyNumberFormat="1" applyFont="1" applyBorder="1" applyAlignment="1">
      <alignment horizontal="left"/>
    </xf>
    <xf numFmtId="0" fontId="1" fillId="34" borderId="0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26" fillId="34" borderId="0" xfId="0" applyFont="1" applyFill="1" applyBorder="1" applyAlignment="1">
      <alignment horizontal="center"/>
    </xf>
    <xf numFmtId="0" fontId="8" fillId="36" borderId="0" xfId="0" applyFont="1" applyFill="1" applyBorder="1" applyAlignment="1">
      <alignment horizontal="center" wrapText="1"/>
    </xf>
    <xf numFmtId="0" fontId="27" fillId="33" borderId="0" xfId="0" applyFont="1" applyFill="1" applyBorder="1" applyAlignment="1">
      <alignment horizontal="left"/>
    </xf>
    <xf numFmtId="15" fontId="5" fillId="33" borderId="0" xfId="0" applyNumberFormat="1" applyFont="1" applyFill="1" applyBorder="1" applyAlignment="1">
      <alignment horizontal="center"/>
    </xf>
    <xf numFmtId="0" fontId="24" fillId="33" borderId="20" xfId="0" applyFont="1" applyFill="1" applyBorder="1"/>
    <xf numFmtId="0" fontId="5" fillId="35" borderId="14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left" vertical="center" wrapText="1"/>
    </xf>
    <xf numFmtId="0" fontId="5" fillId="35" borderId="15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2" fontId="29" fillId="0" borderId="10" xfId="0" applyNumberFormat="1" applyFont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165" fontId="1" fillId="33" borderId="0" xfId="0" applyNumberFormat="1" applyFont="1" applyFill="1" applyBorder="1" applyAlignment="1">
      <alignment horizontal="center" vertical="center"/>
    </xf>
    <xf numFmtId="15" fontId="1" fillId="33" borderId="0" xfId="0" applyNumberFormat="1" applyFont="1" applyFill="1" applyBorder="1" applyAlignment="1">
      <alignment horizontal="center" vertical="center"/>
    </xf>
    <xf numFmtId="43" fontId="28" fillId="33" borderId="0" xfId="0" applyNumberFormat="1" applyFont="1" applyFill="1" applyBorder="1" applyAlignment="1">
      <alignment horizontal="left" vertical="center"/>
    </xf>
    <xf numFmtId="43" fontId="1" fillId="33" borderId="0" xfId="0" applyNumberFormat="1" applyFont="1" applyFill="1" applyBorder="1" applyAlignment="1">
      <alignment horizontal="center" vertical="top"/>
    </xf>
    <xf numFmtId="0" fontId="1" fillId="33" borderId="0" xfId="0" applyFont="1" applyFill="1" applyBorder="1" applyAlignment="1">
      <alignment horizontal="center" vertical="top"/>
    </xf>
    <xf numFmtId="43" fontId="12" fillId="33" borderId="0" xfId="0" applyNumberFormat="1" applyFont="1" applyFill="1" applyBorder="1" applyAlignment="1">
      <alignment horizontal="center" vertical="center"/>
    </xf>
    <xf numFmtId="2" fontId="12" fillId="33" borderId="0" xfId="0" applyNumberFormat="1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/>
    </xf>
    <xf numFmtId="16" fontId="12" fillId="33" borderId="0" xfId="0" applyNumberFormat="1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right" vertical="center"/>
    </xf>
    <xf numFmtId="43" fontId="1" fillId="0" borderId="0" xfId="0" applyNumberFormat="1" applyFont="1"/>
    <xf numFmtId="0" fontId="5" fillId="33" borderId="0" xfId="0" applyFont="1" applyFill="1" applyBorder="1" applyAlignment="1">
      <alignment horizontal="left" vertical="center"/>
    </xf>
    <xf numFmtId="165" fontId="1" fillId="0" borderId="0" xfId="0" applyNumberFormat="1" applyFont="1" applyAlignment="1">
      <alignment horizontal="center" vertical="center"/>
    </xf>
    <xf numFmtId="15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12" fillId="0" borderId="0" xfId="0" applyFont="1" applyAlignment="1">
      <alignment horizontal="center"/>
    </xf>
    <xf numFmtId="2" fontId="1" fillId="0" borderId="0" xfId="0" applyNumberFormat="1" applyFont="1" applyAlignment="1">
      <alignment horizontal="center" vertical="top"/>
    </xf>
    <xf numFmtId="0" fontId="1" fillId="33" borderId="0" xfId="0" applyFont="1" applyFill="1" applyBorder="1" applyAlignment="1">
      <alignment horizontal="left"/>
    </xf>
    <xf numFmtId="2" fontId="23" fillId="0" borderId="0" xfId="0" applyNumberFormat="1" applyFont="1" applyAlignment="1">
      <alignment horizontal="center"/>
    </xf>
    <xf numFmtId="2" fontId="1" fillId="33" borderId="0" xfId="0" applyNumberFormat="1" applyFont="1" applyFill="1" applyBorder="1" applyAlignment="1">
      <alignment horizontal="right" vertical="center" wrapText="1"/>
    </xf>
    <xf numFmtId="2" fontId="23" fillId="33" borderId="0" xfId="0" applyNumberFormat="1" applyFont="1" applyFill="1" applyBorder="1" applyAlignment="1">
      <alignment horizontal="center" vertical="center" wrapText="1"/>
    </xf>
    <xf numFmtId="10" fontId="23" fillId="33" borderId="0" xfId="0" applyNumberFormat="1" applyFont="1" applyFill="1" applyBorder="1" applyAlignment="1">
      <alignment horizontal="center" vertical="center" wrapText="1"/>
    </xf>
    <xf numFmtId="164" fontId="1" fillId="33" borderId="0" xfId="0" applyNumberFormat="1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right" vertical="top"/>
    </xf>
    <xf numFmtId="164" fontId="23" fillId="33" borderId="0" xfId="0" applyNumberFormat="1" applyFont="1" applyFill="1" applyBorder="1" applyAlignment="1">
      <alignment horizontal="center" vertical="center" wrapText="1"/>
    </xf>
    <xf numFmtId="1" fontId="23" fillId="33" borderId="0" xfId="0" applyNumberFormat="1" applyFont="1" applyFill="1" applyBorder="1" applyAlignment="1">
      <alignment horizontal="center"/>
    </xf>
    <xf numFmtId="9" fontId="23" fillId="33" borderId="0" xfId="0" applyNumberFormat="1" applyFont="1" applyFill="1" applyBorder="1" applyAlignment="1">
      <alignment horizontal="center"/>
    </xf>
    <xf numFmtId="2" fontId="1" fillId="33" borderId="0" xfId="0" applyNumberFormat="1" applyFont="1" applyFill="1" applyBorder="1" applyAlignment="1">
      <alignment horizontal="center"/>
    </xf>
    <xf numFmtId="15" fontId="23" fillId="33" borderId="0" xfId="0" applyNumberFormat="1" applyFont="1" applyFill="1" applyBorder="1" applyAlignment="1">
      <alignment horizontal="center"/>
    </xf>
    <xf numFmtId="0" fontId="5" fillId="35" borderId="10" xfId="0" applyFont="1" applyFill="1" applyBorder="1" applyAlignment="1">
      <alignment horizontal="center" vertical="center" wrapText="1"/>
    </xf>
    <xf numFmtId="2" fontId="5" fillId="35" borderId="15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10" fontId="1" fillId="0" borderId="0" xfId="0" applyNumberFormat="1" applyFont="1" applyAlignment="1">
      <alignment horizontal="center" vertical="center" wrapText="1"/>
    </xf>
    <xf numFmtId="0" fontId="1" fillId="33" borderId="0" xfId="0" applyFont="1" applyFill="1" applyBorder="1" applyAlignment="1">
      <alignment horizontal="right"/>
    </xf>
    <xf numFmtId="0" fontId="24" fillId="0" borderId="20" xfId="0" applyFont="1" applyBorder="1"/>
    <xf numFmtId="0" fontId="5" fillId="35" borderId="11" xfId="0" applyFont="1" applyFill="1" applyBorder="1" applyAlignment="1">
      <alignment horizontal="center" wrapText="1"/>
    </xf>
    <xf numFmtId="0" fontId="28" fillId="0" borderId="0" xfId="0" applyFont="1"/>
    <xf numFmtId="0" fontId="28" fillId="0" borderId="0" xfId="0" applyFont="1" applyAlignment="1">
      <alignment horizontal="center" vertical="center"/>
    </xf>
    <xf numFmtId="165" fontId="28" fillId="0" borderId="0" xfId="0" applyNumberFormat="1" applyFont="1" applyAlignment="1">
      <alignment horizontal="center" vertical="center"/>
    </xf>
    <xf numFmtId="16" fontId="28" fillId="0" borderId="0" xfId="0" applyNumberFormat="1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15" fontId="24" fillId="33" borderId="0" xfId="0" applyNumberFormat="1" applyFont="1" applyFill="1" applyBorder="1" applyAlignment="1">
      <alignment vertical="center"/>
    </xf>
    <xf numFmtId="0" fontId="1" fillId="33" borderId="0" xfId="0" applyFont="1" applyFill="1" applyBorder="1" applyAlignment="1">
      <alignment horizontal="left" vertical="top"/>
    </xf>
    <xf numFmtId="15" fontId="23" fillId="33" borderId="0" xfId="0" applyNumberFormat="1" applyFont="1" applyFill="1" applyBorder="1" applyAlignment="1">
      <alignment horizontal="center" vertical="center" wrapText="1"/>
    </xf>
    <xf numFmtId="15" fontId="23" fillId="33" borderId="0" xfId="0" applyNumberFormat="1" applyFont="1" applyFill="1" applyBorder="1" applyAlignment="1">
      <alignment horizontal="left"/>
    </xf>
    <xf numFmtId="2" fontId="23" fillId="33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24" fillId="33" borderId="20" xfId="0" applyFont="1" applyFill="1" applyBorder="1" applyAlignment="1">
      <alignment horizontal="left"/>
    </xf>
    <xf numFmtId="0" fontId="5" fillId="35" borderId="12" xfId="0" applyFont="1" applyFill="1" applyBorder="1" applyAlignment="1">
      <alignment horizontal="center" vertical="center" wrapText="1"/>
    </xf>
    <xf numFmtId="1" fontId="1" fillId="37" borderId="10" xfId="0" applyNumberFormat="1" applyFont="1" applyFill="1" applyBorder="1" applyAlignment="1">
      <alignment horizontal="center" vertical="center"/>
    </xf>
    <xf numFmtId="167" fontId="1" fillId="37" borderId="10" xfId="0" applyNumberFormat="1" applyFont="1" applyFill="1" applyBorder="1" applyAlignment="1">
      <alignment horizontal="center" vertical="center"/>
    </xf>
    <xf numFmtId="167" fontId="1" fillId="37" borderId="10" xfId="0" applyNumberFormat="1" applyFont="1" applyFill="1" applyBorder="1" applyAlignment="1">
      <alignment horizontal="left"/>
    </xf>
    <xf numFmtId="0" fontId="1" fillId="37" borderId="10" xfId="0" applyFont="1" applyFill="1" applyBorder="1" applyAlignment="1">
      <alignment horizontal="center"/>
    </xf>
    <xf numFmtId="2" fontId="1" fillId="37" borderId="10" xfId="0" applyNumberFormat="1" applyFont="1" applyFill="1" applyBorder="1" applyAlignment="1">
      <alignment horizontal="center" vertical="center"/>
    </xf>
    <xf numFmtId="2" fontId="1" fillId="37" borderId="10" xfId="0" applyNumberFormat="1" applyFont="1" applyFill="1" applyBorder="1" applyAlignment="1">
      <alignment horizontal="center"/>
    </xf>
    <xf numFmtId="0" fontId="1" fillId="37" borderId="12" xfId="0" applyFont="1" applyFill="1" applyBorder="1" applyAlignment="1">
      <alignment horizontal="center"/>
    </xf>
    <xf numFmtId="2" fontId="1" fillId="37" borderId="10" xfId="0" applyNumberFormat="1" applyFont="1" applyFill="1" applyBorder="1" applyAlignment="1">
      <alignment horizontal="center" vertical="center" wrapText="1"/>
    </xf>
    <xf numFmtId="10" fontId="1" fillId="37" borderId="10" xfId="0" applyNumberFormat="1" applyFont="1" applyFill="1" applyBorder="1" applyAlignment="1">
      <alignment horizontal="center" vertical="center" wrapText="1"/>
    </xf>
    <xf numFmtId="167" fontId="1" fillId="37" borderId="10" xfId="0" applyNumberFormat="1" applyFont="1" applyFill="1" applyBorder="1" applyAlignment="1">
      <alignment horizontal="center" vertical="center" wrapText="1"/>
    </xf>
    <xf numFmtId="1" fontId="1" fillId="38" borderId="10" xfId="0" applyNumberFormat="1" applyFont="1" applyFill="1" applyBorder="1" applyAlignment="1">
      <alignment horizontal="center" vertical="center" wrapText="1"/>
    </xf>
    <xf numFmtId="167" fontId="1" fillId="38" borderId="10" xfId="0" applyNumberFormat="1" applyFont="1" applyFill="1" applyBorder="1" applyAlignment="1">
      <alignment horizontal="center" vertical="center" wrapText="1"/>
    </xf>
    <xf numFmtId="167" fontId="1" fillId="38" borderId="10" xfId="0" applyNumberFormat="1" applyFont="1" applyFill="1" applyBorder="1" applyAlignment="1">
      <alignment horizontal="left"/>
    </xf>
    <xf numFmtId="1" fontId="1" fillId="38" borderId="10" xfId="0" applyNumberFormat="1" applyFont="1" applyFill="1" applyBorder="1" applyAlignment="1">
      <alignment horizontal="center"/>
    </xf>
    <xf numFmtId="0" fontId="1" fillId="38" borderId="10" xfId="0" applyFont="1" applyFill="1" applyBorder="1" applyAlignment="1">
      <alignment horizontal="center"/>
    </xf>
    <xf numFmtId="2" fontId="1" fillId="38" borderId="10" xfId="0" applyNumberFormat="1" applyFont="1" applyFill="1" applyBorder="1" applyAlignment="1">
      <alignment horizontal="center"/>
    </xf>
    <xf numFmtId="0" fontId="1" fillId="38" borderId="12" xfId="0" applyFont="1" applyFill="1" applyBorder="1" applyAlignment="1">
      <alignment horizontal="center"/>
    </xf>
    <xf numFmtId="2" fontId="1" fillId="38" borderId="10" xfId="0" applyNumberFormat="1" applyFont="1" applyFill="1" applyBorder="1" applyAlignment="1">
      <alignment horizontal="center" vertical="center" wrapText="1"/>
    </xf>
    <xf numFmtId="10" fontId="1" fillId="38" borderId="10" xfId="0" applyNumberFormat="1" applyFont="1" applyFill="1" applyBorder="1" applyAlignment="1">
      <alignment horizontal="center" vertical="center" wrapText="1"/>
    </xf>
    <xf numFmtId="0" fontId="1" fillId="38" borderId="10" xfId="0" applyFont="1" applyFill="1" applyBorder="1"/>
    <xf numFmtId="9" fontId="1" fillId="38" borderId="10" xfId="0" applyNumberFormat="1" applyFont="1" applyFill="1" applyBorder="1" applyAlignment="1">
      <alignment horizontal="center"/>
    </xf>
    <xf numFmtId="168" fontId="1" fillId="38" borderId="10" xfId="0" applyNumberFormat="1" applyFont="1" applyFill="1" applyBorder="1" applyAlignment="1">
      <alignment horizontal="center" vertical="center" wrapText="1"/>
    </xf>
    <xf numFmtId="15" fontId="1" fillId="38" borderId="10" xfId="0" applyNumberFormat="1" applyFont="1" applyFill="1" applyBorder="1"/>
    <xf numFmtId="1" fontId="1" fillId="39" borderId="10" xfId="0" applyNumberFormat="1" applyFont="1" applyFill="1" applyBorder="1" applyAlignment="1">
      <alignment horizontal="center" vertical="center" wrapText="1"/>
    </xf>
    <xf numFmtId="167" fontId="1" fillId="39" borderId="10" xfId="0" applyNumberFormat="1" applyFont="1" applyFill="1" applyBorder="1" applyAlignment="1">
      <alignment horizontal="center" vertical="center" wrapText="1"/>
    </xf>
    <xf numFmtId="0" fontId="1" fillId="39" borderId="10" xfId="0" applyFont="1" applyFill="1" applyBorder="1"/>
    <xf numFmtId="0" fontId="1" fillId="39" borderId="10" xfId="0" applyFont="1" applyFill="1" applyBorder="1" applyAlignment="1">
      <alignment horizontal="center"/>
    </xf>
    <xf numFmtId="2" fontId="1" fillId="39" borderId="10" xfId="0" applyNumberFormat="1" applyFont="1" applyFill="1" applyBorder="1" applyAlignment="1">
      <alignment horizontal="center"/>
    </xf>
    <xf numFmtId="0" fontId="1" fillId="39" borderId="12" xfId="0" applyFont="1" applyFill="1" applyBorder="1" applyAlignment="1">
      <alignment horizontal="center"/>
    </xf>
    <xf numFmtId="2" fontId="1" fillId="39" borderId="10" xfId="0" applyNumberFormat="1" applyFont="1" applyFill="1" applyBorder="1" applyAlignment="1">
      <alignment horizontal="center" vertical="center" wrapText="1"/>
    </xf>
    <xf numFmtId="9" fontId="1" fillId="39" borderId="10" xfId="0" applyNumberFormat="1" applyFont="1" applyFill="1" applyBorder="1" applyAlignment="1">
      <alignment horizontal="center"/>
    </xf>
    <xf numFmtId="1" fontId="1" fillId="37" borderId="11" xfId="0" applyNumberFormat="1" applyFont="1" applyFill="1" applyBorder="1" applyAlignment="1">
      <alignment horizontal="center" vertical="center"/>
    </xf>
    <xf numFmtId="167" fontId="1" fillId="37" borderId="11" xfId="0" applyNumberFormat="1" applyFont="1" applyFill="1" applyBorder="1" applyAlignment="1">
      <alignment horizontal="center" vertical="center"/>
    </xf>
    <xf numFmtId="167" fontId="1" fillId="37" borderId="11" xfId="0" applyNumberFormat="1" applyFont="1" applyFill="1" applyBorder="1" applyAlignment="1">
      <alignment horizontal="left"/>
    </xf>
    <xf numFmtId="0" fontId="1" fillId="37" borderId="11" xfId="0" applyFont="1" applyFill="1" applyBorder="1" applyAlignment="1">
      <alignment horizontal="center"/>
    </xf>
    <xf numFmtId="2" fontId="1" fillId="37" borderId="11" xfId="0" applyNumberFormat="1" applyFont="1" applyFill="1" applyBorder="1" applyAlignment="1">
      <alignment horizontal="center" vertical="center"/>
    </xf>
    <xf numFmtId="2" fontId="1" fillId="37" borderId="11" xfId="0" applyNumberFormat="1" applyFont="1" applyFill="1" applyBorder="1" applyAlignment="1">
      <alignment horizontal="center"/>
    </xf>
    <xf numFmtId="0" fontId="1" fillId="37" borderId="14" xfId="0" applyFont="1" applyFill="1" applyBorder="1" applyAlignment="1">
      <alignment horizontal="center"/>
    </xf>
    <xf numFmtId="10" fontId="1" fillId="37" borderId="11" xfId="0" applyNumberFormat="1" applyFont="1" applyFill="1" applyBorder="1" applyAlignment="1">
      <alignment horizontal="center" vertical="center" wrapText="1"/>
    </xf>
    <xf numFmtId="167" fontId="1" fillId="37" borderId="11" xfId="0" applyNumberFormat="1" applyFont="1" applyFill="1" applyBorder="1" applyAlignment="1">
      <alignment horizontal="center" vertical="center" wrapText="1"/>
    </xf>
    <xf numFmtId="1" fontId="1" fillId="38" borderId="10" xfId="0" applyNumberFormat="1" applyFont="1" applyFill="1" applyBorder="1" applyAlignment="1">
      <alignment horizontal="center" vertical="center"/>
    </xf>
    <xf numFmtId="167" fontId="1" fillId="38" borderId="10" xfId="0" applyNumberFormat="1" applyFont="1" applyFill="1" applyBorder="1" applyAlignment="1">
      <alignment horizontal="center" vertical="center"/>
    </xf>
    <xf numFmtId="2" fontId="1" fillId="38" borderId="10" xfId="0" applyNumberFormat="1" applyFont="1" applyFill="1" applyBorder="1" applyAlignment="1">
      <alignment horizontal="center" vertical="center"/>
    </xf>
    <xf numFmtId="2" fontId="1" fillId="37" borderId="11" xfId="0" applyNumberFormat="1" applyFont="1" applyFill="1" applyBorder="1" applyAlignment="1">
      <alignment horizontal="center" vertical="center" wrapText="1"/>
    </xf>
    <xf numFmtId="1" fontId="1" fillId="38" borderId="11" xfId="0" applyNumberFormat="1" applyFont="1" applyFill="1" applyBorder="1" applyAlignment="1">
      <alignment horizontal="center" vertical="center"/>
    </xf>
    <xf numFmtId="167" fontId="1" fillId="38" borderId="11" xfId="0" applyNumberFormat="1" applyFont="1" applyFill="1" applyBorder="1" applyAlignment="1">
      <alignment horizontal="center" vertical="center"/>
    </xf>
    <xf numFmtId="0" fontId="1" fillId="38" borderId="11" xfId="0" applyFont="1" applyFill="1" applyBorder="1"/>
    <xf numFmtId="0" fontId="1" fillId="38" borderId="11" xfId="0" applyFont="1" applyFill="1" applyBorder="1" applyAlignment="1">
      <alignment horizontal="center"/>
    </xf>
    <xf numFmtId="2" fontId="1" fillId="38" borderId="11" xfId="0" applyNumberFormat="1" applyFont="1" applyFill="1" applyBorder="1" applyAlignment="1">
      <alignment horizontal="center"/>
    </xf>
    <xf numFmtId="0" fontId="1" fillId="40" borderId="0" xfId="0" applyFont="1" applyFill="1" applyBorder="1" applyAlignment="1">
      <alignment horizontal="center"/>
    </xf>
    <xf numFmtId="1" fontId="1" fillId="33" borderId="10" xfId="0" applyNumberFormat="1" applyFont="1" applyFill="1" applyBorder="1" applyAlignment="1">
      <alignment horizontal="center" vertical="center" wrapText="1"/>
    </xf>
    <xf numFmtId="167" fontId="1" fillId="33" borderId="10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2" fontId="1" fillId="33" borderId="21" xfId="0" applyNumberFormat="1" applyFont="1" applyFill="1" applyBorder="1" applyAlignment="1">
      <alignment horizontal="center" vertical="center"/>
    </xf>
    <xf numFmtId="167" fontId="1" fillId="0" borderId="10" xfId="0" applyNumberFormat="1" applyFont="1" applyBorder="1" applyAlignment="1">
      <alignment horizontal="center" vertical="center"/>
    </xf>
    <xf numFmtId="0" fontId="29" fillId="0" borderId="22" xfId="0" applyFont="1" applyBorder="1" applyAlignment="1">
      <alignment horizontal="center" vertical="center"/>
    </xf>
    <xf numFmtId="0" fontId="28" fillId="0" borderId="23" xfId="0" applyFont="1" applyBorder="1" applyAlignment="1">
      <alignment horizontal="center" vertical="center"/>
    </xf>
    <xf numFmtId="165" fontId="28" fillId="0" borderId="23" xfId="0" applyNumberFormat="1" applyFont="1" applyBorder="1" applyAlignment="1">
      <alignment horizontal="center" vertical="center"/>
    </xf>
    <xf numFmtId="0" fontId="29" fillId="0" borderId="23" xfId="0" applyFont="1" applyBorder="1" applyAlignment="1">
      <alignment horizontal="center" vertical="center"/>
    </xf>
    <xf numFmtId="2" fontId="29" fillId="0" borderId="23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15" fontId="1" fillId="0" borderId="23" xfId="0" applyNumberFormat="1" applyFont="1" applyBorder="1" applyAlignment="1">
      <alignment horizontal="center" vertical="center"/>
    </xf>
    <xf numFmtId="43" fontId="28" fillId="0" borderId="23" xfId="0" applyNumberFormat="1" applyFont="1" applyBorder="1" applyAlignment="1">
      <alignment horizontal="center" vertical="top"/>
    </xf>
    <xf numFmtId="10" fontId="29" fillId="0" borderId="23" xfId="0" applyNumberFormat="1" applyFont="1" applyBorder="1" applyAlignment="1">
      <alignment horizontal="center" vertical="center" wrapText="1"/>
    </xf>
    <xf numFmtId="16" fontId="29" fillId="0" borderId="23" xfId="0" applyNumberFormat="1" applyFont="1" applyBorder="1" applyAlignment="1">
      <alignment horizontal="center" vertical="center"/>
    </xf>
    <xf numFmtId="0" fontId="28" fillId="0" borderId="23" xfId="0" applyFont="1" applyBorder="1" applyAlignment="1">
      <alignment horizontal="left"/>
    </xf>
    <xf numFmtId="0" fontId="5" fillId="35" borderId="14" xfId="0" applyFont="1" applyFill="1" applyBorder="1" applyAlignment="1">
      <alignment horizontal="center" vertical="center" wrapText="1"/>
    </xf>
    <xf numFmtId="0" fontId="5" fillId="35" borderId="15" xfId="0" applyFont="1" applyFill="1" applyBorder="1" applyAlignment="1">
      <alignment horizontal="center" wrapText="1"/>
    </xf>
    <xf numFmtId="0" fontId="5" fillId="35" borderId="23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right" vertical="top"/>
    </xf>
    <xf numFmtId="2" fontId="23" fillId="33" borderId="0" xfId="0" applyNumberFormat="1" applyFont="1" applyFill="1" applyBorder="1" applyAlignment="1">
      <alignment horizontal="center" vertical="center" wrapText="1"/>
    </xf>
    <xf numFmtId="164" fontId="23" fillId="33" borderId="0" xfId="0" applyNumberFormat="1" applyFont="1" applyFill="1" applyBorder="1" applyAlignment="1">
      <alignment horizontal="center" vertical="center" wrapText="1"/>
    </xf>
    <xf numFmtId="0" fontId="1" fillId="33" borderId="0" xfId="0" applyFont="1" applyFill="1" applyBorder="1"/>
    <xf numFmtId="0" fontId="1" fillId="0" borderId="14" xfId="0" applyFont="1" applyBorder="1"/>
    <xf numFmtId="0" fontId="12" fillId="0" borderId="11" xfId="0" applyFont="1" applyBorder="1"/>
    <xf numFmtId="2" fontId="1" fillId="0" borderId="11" xfId="0" applyNumberFormat="1" applyFont="1" applyBorder="1"/>
    <xf numFmtId="0" fontId="1" fillId="0" borderId="11" xfId="0" applyFont="1" applyBorder="1"/>
    <xf numFmtId="0" fontId="5" fillId="0" borderId="23" xfId="20" applyFont="1" applyBorder="1">
      <alignment/>
      <protection/>
    </xf>
    <xf numFmtId="2" fontId="5" fillId="0" borderId="23" xfId="20" applyNumberFormat="1" applyFont="1" applyBorder="1" applyAlignment="1">
      <alignment horizontal="right"/>
      <protection/>
    </xf>
    <xf numFmtId="2" fontId="5" fillId="0" borderId="23" xfId="20" applyNumberFormat="1" applyFont="1" applyBorder="1">
      <alignment/>
      <protection/>
    </xf>
    <xf numFmtId="10" fontId="5" fillId="0" borderId="23" xfId="65" applyNumberFormat="1" applyFont="1" applyBorder="1"/>
    <xf numFmtId="0" fontId="5" fillId="35" borderId="11" xfId="0" applyFont="1" applyFill="1" applyBorder="1" applyAlignment="1">
      <alignment horizontal="center"/>
    </xf>
    <xf numFmtId="0" fontId="1" fillId="0" borderId="0" xfId="0" applyFont="1" applyBorder="1"/>
    <xf numFmtId="15" fontId="1" fillId="0" borderId="0" xfId="0" applyNumberFormat="1" applyFont="1" applyBorder="1"/>
    <xf numFmtId="2" fontId="1" fillId="0" borderId="0" xfId="0" applyNumberFormat="1" applyFont="1" applyBorder="1"/>
    <xf numFmtId="2" fontId="1" fillId="0" borderId="0" xfId="0" applyNumberFormat="1" applyFont="1" applyBorder="1" applyAlignment="1">
      <alignment horizontal="right"/>
    </xf>
    <xf numFmtId="0" fontId="11" fillId="0" borderId="0" xfId="0" applyFont="1" applyBorder="1"/>
    <xf numFmtId="10" fontId="11" fillId="33" borderId="0" xfId="0" applyNumberFormat="1" applyFont="1" applyFill="1" applyBorder="1" applyAlignment="1">
      <alignment horizontal="center"/>
    </xf>
    <xf numFmtId="0" fontId="1" fillId="0" borderId="23" xfId="0" applyFont="1" applyBorder="1"/>
    <xf numFmtId="0" fontId="12" fillId="0" borderId="23" xfId="0" applyFont="1" applyBorder="1"/>
    <xf numFmtId="2" fontId="1" fillId="0" borderId="23" xfId="0" applyNumberFormat="1" applyFont="1" applyBorder="1"/>
    <xf numFmtId="15" fontId="45" fillId="0" borderId="23" xfId="31" applyNumberFormat="1" applyFont="1" applyBorder="1">
      <alignment/>
      <protection/>
    </xf>
    <xf numFmtId="2" fontId="1" fillId="0" borderId="23" xfId="20" applyNumberFormat="1" applyBorder="1">
      <alignment/>
      <protection/>
    </xf>
    <xf numFmtId="15" fontId="2" fillId="0" borderId="23" xfId="31" applyNumberFormat="1" applyFont="1" applyBorder="1">
      <alignment/>
      <protection/>
    </xf>
    <xf numFmtId="2" fontId="1" fillId="0" borderId="23" xfId="20" applyNumberFormat="1" applyBorder="1" applyAlignment="1">
      <alignment horizontal="right"/>
      <protection/>
    </xf>
    <xf numFmtId="0" fontId="1" fillId="0" borderId="23" xfId="20" applyBorder="1">
      <alignment/>
      <protection/>
    </xf>
    <xf numFmtId="10" fontId="1" fillId="0" borderId="23" xfId="65" applyNumberFormat="1" applyFont="1" applyBorder="1"/>
    <xf numFmtId="0" fontId="2" fillId="0" borderId="23" xfId="31" applyFont="1" applyBorder="1" applyAlignment="1">
      <alignment horizontal="left"/>
      <protection/>
    </xf>
    <xf numFmtId="49" fontId="2" fillId="0" borderId="23" xfId="31" applyNumberFormat="1" applyFont="1" applyBorder="1">
      <alignment/>
      <protection/>
    </xf>
    <xf numFmtId="0" fontId="2" fillId="0" borderId="23" xfId="31" applyFont="1" applyBorder="1">
      <alignment/>
      <protection/>
    </xf>
    <xf numFmtId="0" fontId="1" fillId="0" borderId="23" xfId="0" applyFont="1" applyBorder="1" applyAlignment="1">
      <alignment horizontal="left"/>
    </xf>
    <xf numFmtId="16" fontId="28" fillId="0" borderId="0" xfId="0" applyNumberFormat="1" applyFont="1" applyBorder="1" applyAlignment="1">
      <alignment horizontal="center" vertical="center"/>
    </xf>
    <xf numFmtId="0" fontId="28" fillId="0" borderId="23" xfId="0" applyFont="1" applyBorder="1"/>
    <xf numFmtId="16" fontId="28" fillId="0" borderId="10" xfId="0" applyNumberFormat="1" applyFont="1" applyBorder="1" applyAlignment="1">
      <alignment horizontal="center" vertical="center"/>
    </xf>
    <xf numFmtId="166" fontId="28" fillId="0" borderId="10" xfId="0" applyNumberFormat="1" applyFont="1" applyBorder="1" applyAlignment="1">
      <alignment horizontal="center" vertical="center"/>
    </xf>
    <xf numFmtId="0" fontId="5" fillId="35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16" fontId="28" fillId="0" borderId="23" xfId="0" applyNumberFormat="1" applyFont="1" applyBorder="1" applyAlignment="1">
      <alignment horizontal="center" vertical="center"/>
    </xf>
    <xf numFmtId="16" fontId="28" fillId="0" borderId="22" xfId="0" applyNumberFormat="1" applyFont="1" applyBorder="1" applyAlignment="1">
      <alignment horizontal="center" vertical="center"/>
    </xf>
    <xf numFmtId="1" fontId="1" fillId="37" borderId="11" xfId="0" applyNumberFormat="1" applyFont="1" applyFill="1" applyBorder="1" applyAlignment="1">
      <alignment horizontal="center" vertical="center"/>
    </xf>
    <xf numFmtId="167" fontId="1" fillId="37" borderId="11" xfId="0" applyNumberFormat="1" applyFont="1" applyFill="1" applyBorder="1" applyAlignment="1">
      <alignment horizontal="center" vertical="center"/>
    </xf>
    <xf numFmtId="167" fontId="1" fillId="37" borderId="11" xfId="0" applyNumberFormat="1" applyFont="1" applyFill="1" applyBorder="1" applyAlignment="1">
      <alignment horizontal="left"/>
    </xf>
    <xf numFmtId="0" fontId="1" fillId="37" borderId="11" xfId="0" applyFont="1" applyFill="1" applyBorder="1" applyAlignment="1">
      <alignment horizontal="center"/>
    </xf>
    <xf numFmtId="2" fontId="1" fillId="37" borderId="11" xfId="0" applyNumberFormat="1" applyFont="1" applyFill="1" applyBorder="1" applyAlignment="1">
      <alignment horizontal="center"/>
    </xf>
    <xf numFmtId="0" fontId="1" fillId="37" borderId="12" xfId="0" applyFont="1" applyFill="1" applyBorder="1" applyAlignment="1">
      <alignment horizontal="center"/>
    </xf>
    <xf numFmtId="0" fontId="5" fillId="35" borderId="14" xfId="0" applyFont="1" applyFill="1" applyBorder="1" applyAlignment="1">
      <alignment horizontal="left" vertical="center" wrapText="1"/>
    </xf>
    <xf numFmtId="0" fontId="28" fillId="41" borderId="23" xfId="0" applyFont="1" applyFill="1" applyBorder="1" applyAlignment="1">
      <alignment horizontal="center" vertical="center"/>
    </xf>
    <xf numFmtId="16" fontId="28" fillId="41" borderId="23" xfId="0" applyNumberFormat="1" applyFont="1" applyFill="1" applyBorder="1" applyAlignment="1">
      <alignment horizontal="center" vertical="center"/>
    </xf>
    <xf numFmtId="0" fontId="28" fillId="41" borderId="23" xfId="0" applyFont="1" applyFill="1" applyBorder="1"/>
    <xf numFmtId="0" fontId="29" fillId="41" borderId="23" xfId="0" applyFont="1" applyFill="1" applyBorder="1" applyAlignment="1">
      <alignment horizontal="center" vertical="center"/>
    </xf>
    <xf numFmtId="16" fontId="28" fillId="41" borderId="0" xfId="0" applyNumberFormat="1" applyFont="1" applyFill="1" applyBorder="1" applyAlignment="1">
      <alignment horizontal="center" vertical="center"/>
    </xf>
    <xf numFmtId="0" fontId="28" fillId="41" borderId="0" xfId="0" applyFont="1" applyFill="1"/>
    <xf numFmtId="0" fontId="1" fillId="41" borderId="0" xfId="0" applyFont="1" applyFill="1" applyAlignment="1">
      <alignment horizontal="center"/>
    </xf>
    <xf numFmtId="0" fontId="1" fillId="41" borderId="0" xfId="0" applyFont="1" applyFill="1"/>
    <xf numFmtId="0" fontId="28" fillId="41" borderId="0" xfId="0" applyFont="1" applyFill="1" applyAlignment="1">
      <alignment horizontal="center" vertical="center"/>
    </xf>
    <xf numFmtId="165" fontId="28" fillId="41" borderId="0" xfId="0" applyNumberFormat="1" applyFont="1" applyFill="1" applyAlignment="1">
      <alignment horizontal="center" vertical="center"/>
    </xf>
    <xf numFmtId="0" fontId="0" fillId="41" borderId="0" xfId="0" applyFill="1"/>
    <xf numFmtId="166" fontId="28" fillId="41" borderId="23" xfId="0" applyNumberFormat="1" applyFont="1" applyFill="1" applyBorder="1" applyAlignment="1">
      <alignment horizontal="center" vertical="center"/>
    </xf>
    <xf numFmtId="2" fontId="28" fillId="41" borderId="23" xfId="0" applyNumberFormat="1" applyFont="1" applyFill="1" applyBorder="1" applyAlignment="1">
      <alignment horizontal="center" vertical="center"/>
    </xf>
    <xf numFmtId="165" fontId="28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2" fontId="28" fillId="0" borderId="23" xfId="0" applyNumberFormat="1" applyFont="1" applyBorder="1" applyAlignment="1">
      <alignment horizontal="center" vertical="center"/>
    </xf>
    <xf numFmtId="10" fontId="28" fillId="0" borderId="23" xfId="0" applyNumberFormat="1" applyFont="1" applyBorder="1" applyAlignment="1">
      <alignment horizontal="center" vertical="center" wrapText="1"/>
    </xf>
    <xf numFmtId="166" fontId="28" fillId="0" borderId="24" xfId="0" applyNumberFormat="1" applyFont="1" applyBorder="1" applyAlignment="1">
      <alignment horizontal="center" vertical="center"/>
    </xf>
    <xf numFmtId="0" fontId="29" fillId="42" borderId="22" xfId="0" applyFont="1" applyFill="1" applyBorder="1" applyAlignment="1">
      <alignment horizontal="center" vertical="center"/>
    </xf>
    <xf numFmtId="0" fontId="28" fillId="42" borderId="10" xfId="0" applyFont="1" applyFill="1" applyBorder="1" applyAlignment="1">
      <alignment horizontal="center" vertical="center"/>
    </xf>
    <xf numFmtId="2" fontId="29" fillId="42" borderId="10" xfId="0" applyNumberFormat="1" applyFont="1" applyFill="1" applyBorder="1" applyAlignment="1">
      <alignment horizontal="center" vertical="center"/>
    </xf>
    <xf numFmtId="166" fontId="28" fillId="42" borderId="10" xfId="0" applyNumberFormat="1" applyFont="1" applyFill="1" applyBorder="1" applyAlignment="1">
      <alignment horizontal="center" vertical="center"/>
    </xf>
    <xf numFmtId="0" fontId="29" fillId="42" borderId="10" xfId="0" applyFont="1" applyFill="1" applyBorder="1" applyAlignment="1">
      <alignment horizontal="center" vertical="center"/>
    </xf>
    <xf numFmtId="16" fontId="28" fillId="12" borderId="10" xfId="0" applyNumberFormat="1" applyFont="1" applyFill="1" applyBorder="1" applyAlignment="1">
      <alignment horizontal="center" vertical="center"/>
    </xf>
    <xf numFmtId="0" fontId="28" fillId="42" borderId="23" xfId="0" applyFont="1" applyFill="1" applyBorder="1" applyAlignment="1">
      <alignment horizontal="center" vertical="center"/>
    </xf>
    <xf numFmtId="2" fontId="29" fillId="42" borderId="23" xfId="0" applyNumberFormat="1" applyFont="1" applyFill="1" applyBorder="1" applyAlignment="1">
      <alignment horizontal="center" vertical="center"/>
    </xf>
    <xf numFmtId="16" fontId="28" fillId="12" borderId="23" xfId="0" applyNumberFormat="1" applyFont="1" applyFill="1" applyBorder="1" applyAlignment="1">
      <alignment horizontal="center" vertical="center"/>
    </xf>
    <xf numFmtId="0" fontId="28" fillId="12" borderId="23" xfId="0" applyFont="1" applyFill="1" applyBorder="1"/>
    <xf numFmtId="0" fontId="28" fillId="12" borderId="23" xfId="0" applyFont="1" applyFill="1" applyBorder="1" applyAlignment="1">
      <alignment horizontal="center" vertical="center"/>
    </xf>
    <xf numFmtId="0" fontId="29" fillId="12" borderId="23" xfId="0" applyFont="1" applyFill="1" applyBorder="1" applyAlignment="1">
      <alignment horizontal="center" vertical="center"/>
    </xf>
    <xf numFmtId="0" fontId="29" fillId="43" borderId="23" xfId="0" applyFont="1" applyFill="1" applyBorder="1" applyAlignment="1">
      <alignment horizontal="center" vertical="center"/>
    </xf>
    <xf numFmtId="0" fontId="28" fillId="43" borderId="23" xfId="0" applyFont="1" applyFill="1" applyBorder="1" applyAlignment="1">
      <alignment horizontal="center" vertical="center"/>
    </xf>
    <xf numFmtId="2" fontId="29" fillId="43" borderId="23" xfId="0" applyNumberFormat="1" applyFont="1" applyFill="1" applyBorder="1" applyAlignment="1">
      <alignment horizontal="center" vertical="center"/>
    </xf>
    <xf numFmtId="166" fontId="28" fillId="43" borderId="23" xfId="0" applyNumberFormat="1" applyFont="1" applyFill="1" applyBorder="1" applyAlignment="1">
      <alignment horizontal="center" vertical="center"/>
    </xf>
    <xf numFmtId="16" fontId="28" fillId="44" borderId="23" xfId="0" applyNumberFormat="1" applyFont="1" applyFill="1" applyBorder="1" applyAlignment="1">
      <alignment horizontal="center" vertical="center"/>
    </xf>
    <xf numFmtId="16" fontId="28" fillId="44" borderId="24" xfId="0" applyNumberFormat="1" applyFont="1" applyFill="1" applyBorder="1" applyAlignment="1">
      <alignment horizontal="center" vertical="center"/>
    </xf>
    <xf numFmtId="0" fontId="28" fillId="44" borderId="23" xfId="0" applyFont="1" applyFill="1" applyBorder="1"/>
    <xf numFmtId="0" fontId="28" fillId="44" borderId="23" xfId="0" applyFont="1" applyFill="1" applyBorder="1" applyAlignment="1">
      <alignment horizontal="center" vertical="center"/>
    </xf>
    <xf numFmtId="0" fontId="29" fillId="44" borderId="23" xfId="0" applyFont="1" applyFill="1" applyBorder="1" applyAlignment="1">
      <alignment horizontal="center" vertical="center"/>
    </xf>
    <xf numFmtId="0" fontId="28" fillId="44" borderId="24" xfId="0" applyFont="1" applyFill="1" applyBorder="1" applyAlignment="1">
      <alignment horizontal="center" vertical="center"/>
    </xf>
    <xf numFmtId="2" fontId="28" fillId="43" borderId="23" xfId="0" applyNumberFormat="1" applyFont="1" applyFill="1" applyBorder="1" applyAlignment="1">
      <alignment horizontal="center" vertical="center"/>
    </xf>
    <xf numFmtId="10" fontId="28" fillId="43" borderId="23" xfId="0" applyNumberFormat="1" applyFont="1" applyFill="1" applyBorder="1" applyAlignment="1">
      <alignment horizontal="center" vertical="center" wrapText="1"/>
    </xf>
    <xf numFmtId="16" fontId="28" fillId="43" borderId="23" xfId="0" applyNumberFormat="1" applyFont="1" applyFill="1" applyBorder="1" applyAlignment="1">
      <alignment horizontal="center" vertical="center"/>
    </xf>
    <xf numFmtId="2" fontId="29" fillId="44" borderId="23" xfId="0" applyNumberFormat="1" applyFont="1" applyFill="1" applyBorder="1" applyAlignment="1">
      <alignment horizontal="center" vertical="center"/>
    </xf>
    <xf numFmtId="0" fontId="1" fillId="44" borderId="23" xfId="0" applyFont="1" applyFill="1" applyBorder="1" applyAlignment="1">
      <alignment horizontal="center" vertical="center"/>
    </xf>
    <xf numFmtId="165" fontId="28" fillId="44" borderId="23" xfId="0" applyNumberFormat="1" applyFont="1" applyFill="1" applyBorder="1" applyAlignment="1">
      <alignment horizontal="center" vertical="center"/>
    </xf>
    <xf numFmtId="15" fontId="1" fillId="44" borderId="23" xfId="0" applyNumberFormat="1" applyFont="1" applyFill="1" applyBorder="1" applyAlignment="1">
      <alignment horizontal="center" vertical="center"/>
    </xf>
    <xf numFmtId="0" fontId="28" fillId="44" borderId="23" xfId="0" applyFont="1" applyFill="1" applyBorder="1" applyAlignment="1">
      <alignment horizontal="left"/>
    </xf>
    <xf numFmtId="43" fontId="28" fillId="44" borderId="23" xfId="0" applyNumberFormat="1" applyFont="1" applyFill="1" applyBorder="1" applyAlignment="1">
      <alignment horizontal="center" vertical="top"/>
    </xf>
    <xf numFmtId="0" fontId="28" fillId="16" borderId="24" xfId="0" applyFont="1" applyFill="1" applyBorder="1" applyAlignment="1">
      <alignment horizontal="center" vertical="center"/>
    </xf>
    <xf numFmtId="16" fontId="28" fillId="16" borderId="24" xfId="0" applyNumberFormat="1" applyFont="1" applyFill="1" applyBorder="1" applyAlignment="1">
      <alignment horizontal="center" vertical="center"/>
    </xf>
    <xf numFmtId="0" fontId="28" fillId="16" borderId="23" xfId="0" applyFont="1" applyFill="1" applyBorder="1"/>
    <xf numFmtId="0" fontId="28" fillId="16" borderId="23" xfId="0" applyFont="1" applyFill="1" applyBorder="1" applyAlignment="1">
      <alignment horizontal="center" vertical="center"/>
    </xf>
    <xf numFmtId="0" fontId="29" fillId="16" borderId="23" xfId="0" applyFont="1" applyFill="1" applyBorder="1" applyAlignment="1">
      <alignment horizontal="center" vertical="center"/>
    </xf>
    <xf numFmtId="0" fontId="29" fillId="45" borderId="23" xfId="0" applyFont="1" applyFill="1" applyBorder="1" applyAlignment="1">
      <alignment horizontal="center" vertical="center"/>
    </xf>
    <xf numFmtId="0" fontId="28" fillId="45" borderId="23" xfId="0" applyFont="1" applyFill="1" applyBorder="1" applyAlignment="1">
      <alignment horizontal="center" vertical="center"/>
    </xf>
    <xf numFmtId="2" fontId="29" fillId="45" borderId="23" xfId="0" applyNumberFormat="1" applyFont="1" applyFill="1" applyBorder="1" applyAlignment="1">
      <alignment horizontal="center" vertical="center"/>
    </xf>
    <xf numFmtId="166" fontId="28" fillId="45" borderId="23" xfId="0" applyNumberFormat="1" applyFont="1" applyFill="1" applyBorder="1" applyAlignment="1">
      <alignment horizontal="center" vertical="center"/>
    </xf>
    <xf numFmtId="16" fontId="28" fillId="16" borderId="23" xfId="0" applyNumberFormat="1" applyFont="1" applyFill="1" applyBorder="1" applyAlignment="1">
      <alignment horizontal="center" vertical="center"/>
    </xf>
    <xf numFmtId="0" fontId="29" fillId="43" borderId="22" xfId="0" applyFont="1" applyFill="1" applyBorder="1" applyAlignment="1">
      <alignment horizontal="center" vertical="center"/>
    </xf>
    <xf numFmtId="0" fontId="28" fillId="43" borderId="10" xfId="0" applyFont="1" applyFill="1" applyBorder="1" applyAlignment="1">
      <alignment horizontal="center" vertical="center"/>
    </xf>
    <xf numFmtId="2" fontId="29" fillId="43" borderId="10" xfId="0" applyNumberFormat="1" applyFont="1" applyFill="1" applyBorder="1" applyAlignment="1">
      <alignment horizontal="center" vertical="center"/>
    </xf>
    <xf numFmtId="166" fontId="28" fillId="43" borderId="10" xfId="0" applyNumberFormat="1" applyFont="1" applyFill="1" applyBorder="1" applyAlignment="1">
      <alignment horizontal="center" vertical="center"/>
    </xf>
    <xf numFmtId="0" fontId="29" fillId="43" borderId="10" xfId="0" applyFont="1" applyFill="1" applyBorder="1" applyAlignment="1">
      <alignment horizontal="center" vertical="center"/>
    </xf>
    <xf numFmtId="16" fontId="28" fillId="44" borderId="10" xfId="0" applyNumberFormat="1" applyFont="1" applyFill="1" applyBorder="1" applyAlignment="1">
      <alignment horizontal="center" vertical="center"/>
    </xf>
    <xf numFmtId="49" fontId="28" fillId="12" borderId="23" xfId="0" applyNumberFormat="1" applyFont="1" applyFill="1" applyBorder="1" applyAlignment="1">
      <alignment horizontal="center" vertical="center"/>
    </xf>
    <xf numFmtId="49" fontId="28" fillId="42" borderId="23" xfId="0" applyNumberFormat="1" applyFont="1" applyFill="1" applyBorder="1" applyAlignment="1">
      <alignment horizontal="center" vertical="center"/>
    </xf>
    <xf numFmtId="16" fontId="28" fillId="12" borderId="24" xfId="0" applyNumberFormat="1" applyFont="1" applyFill="1" applyBorder="1" applyAlignment="1">
      <alignment horizontal="center" vertical="center"/>
    </xf>
    <xf numFmtId="0" fontId="28" fillId="12" borderId="24" xfId="0" applyFont="1" applyFill="1" applyBorder="1" applyAlignment="1">
      <alignment horizontal="center" vertical="center"/>
    </xf>
    <xf numFmtId="0" fontId="29" fillId="42" borderId="23" xfId="0" applyFont="1" applyFill="1" applyBorder="1" applyAlignment="1">
      <alignment horizontal="center" vertical="center"/>
    </xf>
    <xf numFmtId="166" fontId="28" fillId="42" borderId="23" xfId="0" applyNumberFormat="1" applyFont="1" applyFill="1" applyBorder="1" applyAlignment="1">
      <alignment horizontal="center" vertical="center"/>
    </xf>
    <xf numFmtId="0" fontId="29" fillId="0" borderId="24" xfId="0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/>
    </xf>
    <xf numFmtId="16" fontId="28" fillId="0" borderId="24" xfId="0" applyNumberFormat="1" applyFont="1" applyBorder="1" applyAlignment="1">
      <alignment horizontal="center" vertical="center"/>
    </xf>
    <xf numFmtId="0" fontId="5" fillId="35" borderId="25" xfId="0" applyFont="1" applyFill="1" applyBorder="1" applyAlignment="1">
      <alignment horizontal="center" vertical="center" wrapText="1"/>
    </xf>
    <xf numFmtId="0" fontId="10" fillId="0" borderId="26" xfId="0" applyFont="1" applyBorder="1"/>
    <xf numFmtId="0" fontId="10" fillId="0" borderId="27" xfId="0" applyFont="1" applyBorder="1"/>
    <xf numFmtId="0" fontId="5" fillId="35" borderId="28" xfId="0" applyFont="1" applyFill="1" applyBorder="1" applyAlignment="1">
      <alignment horizontal="center" vertical="center" wrapText="1"/>
    </xf>
    <xf numFmtId="0" fontId="10" fillId="0" borderId="29" xfId="0" applyFont="1" applyBorder="1"/>
    <xf numFmtId="0" fontId="5" fillId="35" borderId="18" xfId="0" applyFont="1" applyFill="1" applyBorder="1" applyAlignment="1">
      <alignment horizontal="left" vertical="center" wrapText="1"/>
    </xf>
    <xf numFmtId="0" fontId="10" fillId="0" borderId="21" xfId="0" applyFont="1" applyBorder="1"/>
    <xf numFmtId="0" fontId="10" fillId="0" borderId="21" xfId="0" applyFont="1" applyBorder="1"/>
    <xf numFmtId="0" fontId="5" fillId="35" borderId="18" xfId="0" applyFont="1" applyFill="1" applyBorder="1" applyAlignment="1">
      <alignment horizontal="center" vertical="center" wrapText="1"/>
    </xf>
    <xf numFmtId="0" fontId="8" fillId="33" borderId="0" xfId="0" applyFont="1" applyFill="1" applyBorder="1"/>
    <xf numFmtId="0" fontId="10" fillId="0" borderId="0" xfId="0" applyFont="1" applyBorder="1"/>
    <xf numFmtId="2" fontId="24" fillId="33" borderId="0" xfId="0" applyNumberFormat="1" applyFont="1" applyFill="1" applyBorder="1" applyAlignment="1">
      <alignment horizontal="left" wrapText="1"/>
    </xf>
    <xf numFmtId="16" fontId="28" fillId="0" borderId="30" xfId="0" applyNumberFormat="1" applyFont="1" applyBorder="1" applyAlignment="1">
      <alignment horizontal="center" vertical="center"/>
    </xf>
    <xf numFmtId="16" fontId="28" fillId="0" borderId="24" xfId="0" applyNumberFormat="1" applyFont="1" applyBorder="1" applyAlignment="1">
      <alignment horizontal="center" vertical="center"/>
    </xf>
    <xf numFmtId="0" fontId="28" fillId="0" borderId="30" xfId="0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/>
    </xf>
    <xf numFmtId="0" fontId="29" fillId="0" borderId="30" xfId="0" applyFont="1" applyBorder="1" applyAlignment="1">
      <alignment horizontal="center" vertical="center"/>
    </xf>
    <xf numFmtId="0" fontId="29" fillId="0" borderId="24" xfId="0" applyFont="1" applyBorder="1" applyAlignment="1">
      <alignment horizontal="center" vertical="center"/>
    </xf>
    <xf numFmtId="0" fontId="28" fillId="12" borderId="30" xfId="0" applyFont="1" applyFill="1" applyBorder="1" applyAlignment="1">
      <alignment horizontal="center" vertical="center"/>
    </xf>
    <xf numFmtId="0" fontId="28" fillId="12" borderId="24" xfId="0" applyFont="1" applyFill="1" applyBorder="1" applyAlignment="1">
      <alignment horizontal="center" vertical="center"/>
    </xf>
    <xf numFmtId="16" fontId="28" fillId="12" borderId="30" xfId="0" applyNumberFormat="1" applyFont="1" applyFill="1" applyBorder="1" applyAlignment="1">
      <alignment horizontal="center" vertical="center"/>
    </xf>
    <xf numFmtId="16" fontId="28" fillId="12" borderId="24" xfId="0" applyNumberFormat="1" applyFont="1" applyFill="1" applyBorder="1" applyAlignment="1">
      <alignment horizontal="center" vertical="center"/>
    </xf>
    <xf numFmtId="16" fontId="28" fillId="44" borderId="30" xfId="0" applyNumberFormat="1" applyFont="1" applyFill="1" applyBorder="1" applyAlignment="1">
      <alignment horizontal="center" vertical="center"/>
    </xf>
    <xf numFmtId="16" fontId="28" fillId="44" borderId="24" xfId="0" applyNumberFormat="1" applyFont="1" applyFill="1" applyBorder="1" applyAlignment="1">
      <alignment horizontal="center" vertical="center"/>
    </xf>
    <xf numFmtId="0" fontId="28" fillId="44" borderId="30" xfId="0" applyFont="1" applyFill="1" applyBorder="1" applyAlignment="1">
      <alignment horizontal="center" vertical="center"/>
    </xf>
    <xf numFmtId="0" fontId="28" fillId="44" borderId="24" xfId="0" applyFont="1" applyFill="1" applyBorder="1" applyAlignment="1">
      <alignment horizontal="center" vertical="center"/>
    </xf>
    <xf numFmtId="0" fontId="29" fillId="43" borderId="30" xfId="0" applyFont="1" applyFill="1" applyBorder="1" applyAlignment="1">
      <alignment horizontal="center" vertical="center"/>
    </xf>
    <xf numFmtId="0" fontId="29" fillId="43" borderId="24" xfId="0" applyFont="1" applyFill="1" applyBorder="1" applyAlignment="1">
      <alignment horizontal="center" vertical="center"/>
    </xf>
    <xf numFmtId="166" fontId="28" fillId="43" borderId="30" xfId="0" applyNumberFormat="1" applyFont="1" applyFill="1" applyBorder="1" applyAlignment="1">
      <alignment horizontal="center" vertical="center"/>
    </xf>
    <xf numFmtId="166" fontId="28" fillId="43" borderId="24" xfId="0" applyNumberFormat="1" applyFont="1" applyFill="1" applyBorder="1" applyAlignment="1">
      <alignment horizontal="center" vertical="center"/>
    </xf>
    <xf numFmtId="166" fontId="28" fillId="42" borderId="30" xfId="0" applyNumberFormat="1" applyFont="1" applyFill="1" applyBorder="1" applyAlignment="1">
      <alignment horizontal="center" vertical="center"/>
    </xf>
    <xf numFmtId="166" fontId="28" fillId="42" borderId="24" xfId="0" applyNumberFormat="1" applyFont="1" applyFill="1" applyBorder="1" applyAlignment="1">
      <alignment horizontal="center" vertical="center"/>
    </xf>
    <xf numFmtId="0" fontId="29" fillId="42" borderId="30" xfId="0" applyFont="1" applyFill="1" applyBorder="1" applyAlignment="1">
      <alignment horizontal="center" vertical="center"/>
    </xf>
    <xf numFmtId="0" fontId="29" fillId="42" borderId="24" xfId="0" applyFont="1" applyFill="1" applyBorder="1" applyAlignment="1">
      <alignment horizontal="center" vertical="center"/>
    </xf>
  </cellXfs>
  <cellStyles count="9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7" xfId="20"/>
    <cellStyle name="Normal 7 2" xfId="21"/>
    <cellStyle name="Heading 1" xfId="22"/>
    <cellStyle name="Heading 2" xfId="23"/>
    <cellStyle name="Heading 3" xfId="24"/>
    <cellStyle name="Input" xfId="25"/>
    <cellStyle name="Output" xfId="26"/>
    <cellStyle name="Calculation" xfId="27"/>
    <cellStyle name="Linked Cell" xfId="28"/>
    <cellStyle name="Check Cell" xfId="29"/>
    <cellStyle name="Total" xfId="30"/>
    <cellStyle name="Normal 22" xfId="31"/>
    <cellStyle name="20% - Accent1 2" xfId="32"/>
    <cellStyle name="20% - Accent2 2" xfId="33"/>
    <cellStyle name="20% - Accent3 2" xfId="34"/>
    <cellStyle name="20% - Accent4 2" xfId="35"/>
    <cellStyle name="20% - Accent5 2" xfId="36"/>
    <cellStyle name="20% - Accent6 2" xfId="37"/>
    <cellStyle name="40% - Accent1 2" xfId="38"/>
    <cellStyle name="40% - Accent2 2" xfId="39"/>
    <cellStyle name="40% - Accent3 2" xfId="40"/>
    <cellStyle name="40% - Accent4 2" xfId="41"/>
    <cellStyle name="40% - Accent5 2" xfId="42"/>
    <cellStyle name="40% - Accent6 2" xfId="43"/>
    <cellStyle name="60% - Accent1 3" xfId="44"/>
    <cellStyle name="60% - Accent2 3" xfId="45"/>
    <cellStyle name="60% - Accent3 3" xfId="46"/>
    <cellStyle name="60% - Accent4 3" xfId="47"/>
    <cellStyle name="60% - Accent5 3" xfId="48"/>
    <cellStyle name="60% - Accent6 3" xfId="49"/>
    <cellStyle name="Accent1 2" xfId="50"/>
    <cellStyle name="Accent2 2" xfId="51"/>
    <cellStyle name="Accent3 2" xfId="52"/>
    <cellStyle name="Accent4 2" xfId="53"/>
    <cellStyle name="Accent5 2" xfId="54"/>
    <cellStyle name="Accent6 2" xfId="55"/>
    <cellStyle name="Bad 2" xfId="56"/>
    <cellStyle name="Explanatory Text 2" xfId="57"/>
    <cellStyle name="Good 2" xfId="58"/>
    <cellStyle name="Heading 4 2" xfId="59"/>
    <cellStyle name="Hyperlink 2" xfId="60"/>
    <cellStyle name="Neutral 3" xfId="61"/>
    <cellStyle name="Normal 2" xfId="62"/>
    <cellStyle name="Normal 3" xfId="63"/>
    <cellStyle name="Note 3" xfId="64"/>
    <cellStyle name="Percent 2" xfId="65"/>
    <cellStyle name="Title 3" xfId="66"/>
    <cellStyle name="Warning Text 2" xfId="67"/>
    <cellStyle name="Normal 4" xfId="68"/>
    <cellStyle name="Normal 5" xfId="69"/>
    <cellStyle name="Normal 6" xfId="70"/>
    <cellStyle name="Comma 3" xfId="71"/>
    <cellStyle name="Note 2" xfId="72"/>
    <cellStyle name="Normal 8" xfId="73"/>
    <cellStyle name="Normal 2 2" xfId="74"/>
    <cellStyle name="Normal 4 2" xfId="75"/>
    <cellStyle name="Normal 5 2" xfId="76"/>
    <cellStyle name="Normal 6 2" xfId="77"/>
    <cellStyle name="Normal 8 2" xfId="78"/>
    <cellStyle name="Normal 9" xfId="79"/>
    <cellStyle name="Normal 10" xfId="80"/>
    <cellStyle name="Title 2" xfId="81"/>
    <cellStyle name="Neutral 2" xfId="82"/>
    <cellStyle name="60% - Accent1 2" xfId="83"/>
    <cellStyle name="60% - Accent2 2" xfId="84"/>
    <cellStyle name="60% - Accent3 2" xfId="85"/>
    <cellStyle name="60% - Accent4 2" xfId="86"/>
    <cellStyle name="60% - Accent5 2" xfId="87"/>
    <cellStyle name="60% - Accent6 2" xfId="88"/>
    <cellStyle name="Comma 2" xfId="89"/>
    <cellStyle name="Normal 9 2" xfId="90"/>
    <cellStyle name="Normal 10 2" xfId="91"/>
    <cellStyle name="Normal 11" xfId="92"/>
    <cellStyle name="Normal 12" xfId="93"/>
    <cellStyle name="Normal 13" xfId="94"/>
    <cellStyle name="Normal 14" xfId="95"/>
    <cellStyle name="Normal 15" xfId="96"/>
    <cellStyle name="Normal 16" xfId="97"/>
    <cellStyle name="Normal 17" xfId="98"/>
    <cellStyle name="Comma 2 2" xfId="99"/>
    <cellStyle name="Normal 11 2" xfId="100"/>
    <cellStyle name="Normal 12 2" xfId="101"/>
    <cellStyle name="Normal 13 2" xfId="102"/>
    <cellStyle name="Normal 14 2" xfId="103"/>
    <cellStyle name="Normal 15 2" xfId="104"/>
    <cellStyle name="Normal 16 2" xfId="105"/>
    <cellStyle name="Normal 17 2" xfId="106"/>
    <cellStyle name="Normal 18" xfId="107"/>
    <cellStyle name="Normal 19" xfId="108"/>
    <cellStyle name="Normal 20" xfId="109"/>
    <cellStyle name="Normal 21" xfId="1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4286250</xdr:colOff>
      <xdr:row>0</xdr:row>
      <xdr:rowOff>133350</xdr:rowOff>
    </xdr:from>
    <xdr:ext cx="1552575" cy="552450"/>
    <xdr:pic>
      <xdr:nvPicPr>
        <xdr:cNvPr id="2" name="image1.jpg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133350"/>
          <a:ext cx="1552575" cy="55245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123825</xdr:colOff>
      <xdr:row>202</xdr:row>
      <xdr:rowOff>0</xdr:rowOff>
    </xdr:from>
    <xdr:ext cx="4619625" cy="2305050"/>
    <xdr:sp macro="" textlink="">
      <xdr:nvSpPr>
        <xdr:cNvPr id="5" name="Text Box 3"/>
        <xdr:cNvSpPr txBox="1">
          <a:spLocks noChangeArrowheads="1"/>
        </xdr:cNvSpPr>
      </xdr:nvSpPr>
      <xdr:spPr>
        <a:xfrm>
          <a:off x="3952875" y="32956500"/>
          <a:ext cx="4619625" cy="2305050"/>
        </a:xfrm>
        <a:prstGeom prst="rect">
          <a:avLst/>
        </a:prstGeom>
        <a:noFill/>
        <a:ln w="9525">
          <a:noFill/>
        </a:ln>
      </xdr:spPr>
      <xdr:txBody>
        <a:bodyPr vertOverflow="clip" wrap="square" lIns="90000" tIns="46800" rIns="90000" bIns="46800" anchor="t" upright="1"/>
        <a:lstStyle/>
        <a:p>
          <a:pPr lvl="0"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4th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lvl="0"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8</xdr:col>
      <xdr:colOff>76200</xdr:colOff>
      <xdr:row>0</xdr:row>
      <xdr:rowOff>76200</xdr:rowOff>
    </xdr:from>
    <xdr:ext cx="2362200" cy="419100"/>
    <xdr:pic>
      <xdr:nvPicPr>
        <xdr:cNvPr id="2" name="image2.jpg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6475" y="76200"/>
          <a:ext cx="2362200" cy="419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19050</xdr:colOff>
      <xdr:row>212</xdr:row>
      <xdr:rowOff>19050</xdr:rowOff>
    </xdr:from>
    <xdr:ext cx="3419475" cy="885825"/>
    <xdr:pic>
      <xdr:nvPicPr>
        <xdr:cNvPr id="3" name="image3.png"/>
        <xdr:cNvPicPr preferRelativeResize="0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34594800"/>
          <a:ext cx="3419475" cy="88582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323850</xdr:colOff>
      <xdr:row>218</xdr:row>
      <xdr:rowOff>95250</xdr:rowOff>
    </xdr:from>
    <xdr:ext cx="3933825" cy="800100"/>
    <xdr:sp macro="" textlink="">
      <xdr:nvSpPr>
        <xdr:cNvPr id="3074" name="Text Box 3"/>
        <xdr:cNvSpPr txBox="1">
          <a:spLocks noChangeArrowheads="1"/>
        </xdr:cNvSpPr>
      </xdr:nvSpPr>
      <xdr:spPr>
        <a:xfrm>
          <a:off x="2257425" y="36052125"/>
          <a:ext cx="3933825" cy="800100"/>
        </a:xfrm>
        <a:prstGeom prst="rect">
          <a:avLst/>
        </a:prstGeom>
        <a:noFill/>
        <a:ln w="9525">
          <a:noFill/>
        </a:ln>
      </xdr:spPr>
      <xdr:txBody>
        <a:bodyPr vertOverflow="clip" wrap="square" lIns="90000" tIns="46800" rIns="90000" bIns="46800" anchor="t" upright="1"/>
        <a:lstStyle/>
        <a:p>
          <a:pPr lvl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4th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lvl="0"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7</xdr:col>
      <xdr:colOff>76200</xdr:colOff>
      <xdr:row>0</xdr:row>
      <xdr:rowOff>152400</xdr:rowOff>
    </xdr:from>
    <xdr:ext cx="1895475" cy="514350"/>
    <xdr:pic>
      <xdr:nvPicPr>
        <xdr:cNvPr id="2" name="image4.jpg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9625" y="152400"/>
          <a:ext cx="1895475" cy="5143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228600</xdr:colOff>
      <xdr:row>217</xdr:row>
      <xdr:rowOff>76200</xdr:rowOff>
    </xdr:from>
    <xdr:ext cx="3314700" cy="895350"/>
    <xdr:pic>
      <xdr:nvPicPr>
        <xdr:cNvPr id="3" name="image5.png"/>
        <xdr:cNvPicPr preferRelativeResize="0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86475" y="35871150"/>
          <a:ext cx="3314700" cy="89535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323850</xdr:colOff>
      <xdr:row>510</xdr:row>
      <xdr:rowOff>0</xdr:rowOff>
    </xdr:from>
    <xdr:ext cx="3543300" cy="1590675"/>
    <xdr:sp macro="" textlink="">
      <xdr:nvSpPr>
        <xdr:cNvPr id="4098" name="Text Box 4"/>
        <xdr:cNvSpPr txBox="1">
          <a:spLocks noChangeArrowheads="1"/>
        </xdr:cNvSpPr>
      </xdr:nvSpPr>
      <xdr:spPr>
        <a:xfrm>
          <a:off x="5486400" y="83019900"/>
          <a:ext cx="3543300" cy="1590675"/>
        </a:xfrm>
        <a:prstGeom prst="rect">
          <a:avLst/>
        </a:prstGeom>
        <a:noFill/>
        <a:ln w="9525">
          <a:noFill/>
        </a:ln>
      </xdr:spPr>
      <xdr:txBody>
        <a:bodyPr vertOverflow="clip" wrap="square" lIns="90000" tIns="46800" rIns="90000" bIns="46800" anchor="t" upright="1"/>
        <a:lstStyle/>
        <a:p>
          <a:pPr lvl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4th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lvl="0"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7</xdr:col>
      <xdr:colOff>76200</xdr:colOff>
      <xdr:row>0</xdr:row>
      <xdr:rowOff>152400</xdr:rowOff>
    </xdr:from>
    <xdr:ext cx="2209800" cy="514350"/>
    <xdr:pic>
      <xdr:nvPicPr>
        <xdr:cNvPr id="2" name="image6.jpg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0" y="152400"/>
          <a:ext cx="2209800" cy="5143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447675</xdr:colOff>
      <xdr:row>510</xdr:row>
      <xdr:rowOff>95250</xdr:rowOff>
    </xdr:from>
    <xdr:ext cx="3371850" cy="723900"/>
    <xdr:pic>
      <xdr:nvPicPr>
        <xdr:cNvPr id="3" name="image7.png"/>
        <xdr:cNvPicPr preferRelativeResize="0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7675" y="83115150"/>
          <a:ext cx="3371850" cy="7239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0</xdr:row>
      <xdr:rowOff>123825</xdr:rowOff>
    </xdr:from>
    <xdr:ext cx="1533525" cy="552450"/>
    <xdr:pic>
      <xdr:nvPicPr>
        <xdr:cNvPr id="2" name="image8.jpg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24275" y="123825"/>
          <a:ext cx="1533525" cy="55245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628650</xdr:colOff>
      <xdr:row>1</xdr:row>
      <xdr:rowOff>0</xdr:rowOff>
    </xdr:from>
    <xdr:ext cx="2743200" cy="514350"/>
    <xdr:pic>
      <xdr:nvPicPr>
        <xdr:cNvPr id="2" name="image9.jpg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48475" y="161925"/>
          <a:ext cx="2743200" cy="51435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27"/>
  <sheetViews>
    <sheetView tabSelected="1" workbookViewId="0" topLeftCell="A1">
      <selection activeCell="B10" sqref="B10"/>
    </sheetView>
  </sheetViews>
  <sheetFormatPr defaultColWidth="14.421875" defaultRowHeight="15" customHeight="1"/>
  <cols>
    <col min="1" max="1" width="7.00390625" style="0" customWidth="1"/>
    <col min="2" max="2" width="9.8515625" style="0" customWidth="1"/>
    <col min="3" max="3" width="24.140625" style="0" customWidth="1"/>
    <col min="4" max="4" width="70.57421875" style="0" customWidth="1"/>
    <col min="5" max="13" width="9.28125" style="0" customWidth="1"/>
  </cols>
  <sheetData>
    <row r="1" spans="1:13" ht="12.75" customHeight="1">
      <c r="A1" s="1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 customHeight="1">
      <c r="A2" s="2"/>
      <c r="B2" s="3"/>
      <c r="C2" s="2"/>
      <c r="D2" s="2"/>
      <c r="E2" s="2"/>
      <c r="F2" s="2"/>
      <c r="G2" s="2"/>
      <c r="H2" s="4"/>
      <c r="I2" s="4"/>
      <c r="J2" s="4"/>
      <c r="K2" s="4"/>
      <c r="L2" s="5"/>
      <c r="M2" s="1"/>
    </row>
    <row r="3" spans="1:13" ht="12.75" customHeight="1">
      <c r="A3" s="2"/>
      <c r="B3" s="3"/>
      <c r="C3" s="2"/>
      <c r="D3" s="2"/>
      <c r="E3" s="2"/>
      <c r="F3" s="2"/>
      <c r="G3" s="2"/>
      <c r="H3" s="4"/>
      <c r="I3" s="4"/>
      <c r="J3" s="4"/>
      <c r="K3" s="4"/>
      <c r="L3" s="5"/>
      <c r="M3" s="1"/>
    </row>
    <row r="4" spans="1:13" ht="12.75" customHeight="1">
      <c r="A4" s="2"/>
      <c r="B4" s="3"/>
      <c r="C4" s="2"/>
      <c r="D4" s="2"/>
      <c r="E4" s="2"/>
      <c r="F4" s="2"/>
      <c r="G4" s="2"/>
      <c r="H4" s="4"/>
      <c r="I4" s="4"/>
      <c r="J4" s="4"/>
      <c r="K4" s="4"/>
      <c r="L4" s="5"/>
      <c r="M4" s="1"/>
    </row>
    <row r="5" spans="1:13" ht="12.75" customHeight="1">
      <c r="A5" s="6"/>
      <c r="B5" s="1"/>
      <c r="C5" s="6"/>
      <c r="D5" s="6"/>
      <c r="E5" s="6"/>
      <c r="F5" s="6"/>
      <c r="G5" s="6"/>
      <c r="H5" s="1"/>
      <c r="I5" s="1"/>
      <c r="J5" s="1"/>
      <c r="K5" s="1"/>
      <c r="L5" s="1"/>
      <c r="M5" s="1"/>
    </row>
    <row r="6" spans="1:13" ht="12.75" customHeight="1">
      <c r="A6" s="6"/>
      <c r="B6" s="1"/>
      <c r="C6" s="6"/>
      <c r="D6" s="6"/>
      <c r="E6" s="6"/>
      <c r="F6" s="6"/>
      <c r="G6" s="6" t="s">
        <v>309</v>
      </c>
      <c r="H6" s="1"/>
      <c r="I6" s="1"/>
      <c r="J6" s="1"/>
      <c r="K6" s="1"/>
      <c r="L6" s="1"/>
      <c r="M6" s="1"/>
    </row>
    <row r="7" spans="1:13" ht="12.75" customHeight="1">
      <c r="A7" s="6"/>
      <c r="B7" s="1"/>
      <c r="C7" s="6"/>
      <c r="D7" s="6"/>
      <c r="E7" s="6"/>
      <c r="F7" s="6"/>
      <c r="G7" s="6"/>
      <c r="H7" s="1"/>
      <c r="I7" s="1"/>
      <c r="J7" s="1"/>
      <c r="K7" s="1"/>
      <c r="L7" s="1"/>
      <c r="M7" s="1"/>
    </row>
    <row r="8" spans="1:13" ht="12.75" customHeight="1">
      <c r="A8" s="6"/>
      <c r="B8" s="1"/>
      <c r="C8" s="6"/>
      <c r="D8" s="6"/>
      <c r="E8" s="6"/>
      <c r="F8" s="6"/>
      <c r="G8" s="6"/>
      <c r="H8" s="1"/>
      <c r="I8" s="1"/>
      <c r="J8" s="1"/>
      <c r="K8" s="1"/>
      <c r="L8" s="1"/>
      <c r="M8" s="1"/>
    </row>
    <row r="9" spans="1:13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15.75" customHeight="1">
      <c r="A10" s="1"/>
      <c r="B10" s="7">
        <v>45397</v>
      </c>
      <c r="C10" s="8"/>
      <c r="D10" s="1"/>
      <c r="E10" s="9"/>
      <c r="F10" s="1"/>
      <c r="G10" s="1"/>
      <c r="H10" s="1"/>
      <c r="I10" s="1"/>
      <c r="J10" s="1"/>
      <c r="K10" s="1"/>
      <c r="L10" s="1"/>
      <c r="M10" s="1"/>
    </row>
    <row r="11" spans="1:13" ht="12.75" customHeight="1">
      <c r="A11" s="1"/>
      <c r="B11" s="7"/>
      <c r="C11" s="10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12.75" customHeight="1">
      <c r="A12" s="1"/>
      <c r="B12" s="11" t="s">
        <v>1</v>
      </c>
      <c r="C12" s="12" t="s">
        <v>2</v>
      </c>
      <c r="D12" s="11" t="s">
        <v>3</v>
      </c>
      <c r="E12" s="1"/>
      <c r="F12" s="1"/>
      <c r="G12" s="1"/>
      <c r="H12" s="1"/>
      <c r="I12" s="1"/>
      <c r="J12" s="1"/>
      <c r="K12" s="1"/>
      <c r="L12" s="1"/>
      <c r="M12" s="1"/>
    </row>
    <row r="13" spans="1:13" ht="12.75" customHeight="1">
      <c r="A13" s="1"/>
      <c r="B13" s="13">
        <v>1</v>
      </c>
      <c r="C13" s="14" t="s">
        <v>4</v>
      </c>
      <c r="D13" s="15" t="s">
        <v>5</v>
      </c>
      <c r="E13" s="1"/>
      <c r="F13" s="1"/>
      <c r="G13" s="1"/>
      <c r="H13" s="1"/>
      <c r="I13" s="1"/>
      <c r="J13" s="1"/>
      <c r="K13" s="1"/>
      <c r="L13" s="1"/>
      <c r="M13" s="1"/>
    </row>
    <row r="14" spans="1:13" ht="12.75" customHeight="1">
      <c r="A14" s="1"/>
      <c r="B14" s="13">
        <v>2</v>
      </c>
      <c r="C14" s="14" t="s">
        <v>6</v>
      </c>
      <c r="D14" s="15" t="s">
        <v>7</v>
      </c>
      <c r="E14" s="1"/>
      <c r="F14" s="1"/>
      <c r="G14" s="1"/>
      <c r="H14" s="1"/>
      <c r="I14" s="1"/>
      <c r="J14" s="1"/>
      <c r="K14" s="1"/>
      <c r="L14" s="1"/>
      <c r="M14" s="1"/>
    </row>
    <row r="15" spans="1:13" ht="12.75" customHeight="1">
      <c r="A15" s="1"/>
      <c r="B15" s="16">
        <v>3</v>
      </c>
      <c r="C15" s="17" t="s">
        <v>8</v>
      </c>
      <c r="D15" s="15" t="s">
        <v>9</v>
      </c>
      <c r="E15" s="1"/>
      <c r="F15" s="1"/>
      <c r="G15" s="1"/>
      <c r="H15" s="1"/>
      <c r="I15" s="1"/>
      <c r="J15" s="1"/>
      <c r="K15" s="1"/>
      <c r="L15" s="1"/>
      <c r="M15" s="1"/>
    </row>
    <row r="16" spans="1:13" ht="12.75" customHeight="1">
      <c r="A16" s="1"/>
      <c r="B16" s="18">
        <v>4</v>
      </c>
      <c r="C16" s="14" t="s">
        <v>10</v>
      </c>
      <c r="D16" s="19" t="s">
        <v>11</v>
      </c>
      <c r="E16" s="1"/>
      <c r="F16" s="1"/>
      <c r="G16" s="1"/>
      <c r="H16" s="1"/>
      <c r="I16" s="1"/>
      <c r="J16" s="1"/>
      <c r="K16" s="1"/>
      <c r="L16" s="1"/>
      <c r="M16" s="1"/>
    </row>
    <row r="17" spans="1:13" ht="12.75" customHeight="1">
      <c r="A17" s="1"/>
      <c r="B17" s="18">
        <v>5</v>
      </c>
      <c r="C17" s="14" t="s">
        <v>12</v>
      </c>
      <c r="D17" s="20"/>
      <c r="E17" s="1"/>
      <c r="F17" s="1"/>
      <c r="G17" s="1"/>
      <c r="H17" s="1"/>
      <c r="I17" s="1"/>
      <c r="J17" s="1"/>
      <c r="K17" s="1"/>
      <c r="L17" s="1"/>
      <c r="M17" s="1"/>
    </row>
    <row r="18" spans="1:13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2.75" customHeight="1">
      <c r="A25" s="1"/>
      <c r="B25" s="1"/>
      <c r="C25" s="1"/>
      <c r="D25" s="1"/>
      <c r="E25" s="21"/>
      <c r="F25" s="1"/>
      <c r="G25" s="1"/>
      <c r="H25" s="1"/>
      <c r="I25" s="1"/>
      <c r="J25" s="1"/>
      <c r="K25" s="1"/>
      <c r="L25" s="1"/>
      <c r="M25" s="1"/>
    </row>
    <row r="26" spans="1:13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 t="s">
        <v>13</v>
      </c>
      <c r="L27" s="1"/>
      <c r="M27" s="1"/>
    </row>
    <row r="28" spans="1:13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1:13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1:13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1:1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1:13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1:13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3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1:13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3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1:13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1:13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1:13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1:13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13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1:13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1:13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1:1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13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1:13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1:13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1:13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1:13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1:13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1:13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1:13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1:1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1:13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1:13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1:13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1:13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1:13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1:13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1:13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1:13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1:13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1:1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1:13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1:13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1:13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1:13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1:13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1:13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1:13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1:13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1:13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1: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1:13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1:13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1:13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1:13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1:13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1:13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1:13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1:13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1:13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1:1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1:13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1:13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1:13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1:13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</row>
  </sheetData>
  <hyperlinks>
    <hyperlink ref="C13" location="'Future Intra'!A1" display="Future Intra"/>
    <hyperlink ref="C14" location="'Cash Intra'!A1" display="Cash Intra"/>
    <hyperlink ref="C15" location="'MidCap Intra'!A1" display="Mid-cap Intra"/>
    <hyperlink ref="C16" location="'Bulk Deals'!A1" display="Bulk Deals"/>
    <hyperlink ref="C17" location="'Call Tracker (Equity &amp; F&amp;O)'!A1" display="Call Tracker"/>
  </hyperlinks>
  <printOptions/>
  <pageMargins left="0.7" right="0.7" top="0.75" bottom="0.75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242"/>
  <sheetViews>
    <sheetView zoomScale="88" zoomScaleNormal="88" workbookViewId="0" topLeftCell="A1">
      <pane ySplit="10" topLeftCell="A11" activePane="bottomLeft" state="frozen"/>
      <selection pane="bottomLeft" activeCell="C11" sqref="C11"/>
    </sheetView>
  </sheetViews>
  <sheetFormatPr defaultColWidth="14.421875" defaultRowHeight="15" customHeight="1"/>
  <cols>
    <col min="1" max="1" width="4.28125" style="0" customWidth="1"/>
    <col min="2" max="2" width="14.57421875" style="0" customWidth="1"/>
    <col min="3" max="3" width="16.28125" style="0" customWidth="1"/>
    <col min="4" max="4" width="11.7109375" style="0" customWidth="1"/>
    <col min="5" max="5" width="10.57421875" style="0" customWidth="1"/>
    <col min="6" max="7" width="10.7109375" style="0" customWidth="1"/>
    <col min="8" max="9" width="11.28125" style="0" customWidth="1"/>
    <col min="10" max="10" width="12.7109375" style="0" customWidth="1"/>
    <col min="11" max="11" width="12.57421875" style="0" customWidth="1"/>
    <col min="12" max="12" width="11.8515625" style="0" customWidth="1"/>
    <col min="13" max="13" width="9.57421875" style="0" customWidth="1"/>
    <col min="14" max="14" width="10.00390625" style="0" customWidth="1"/>
    <col min="15" max="15" width="10.28125" style="0" customWidth="1"/>
    <col min="16" max="16" width="9.28125" style="0" customWidth="1"/>
  </cols>
  <sheetData>
    <row r="1" spans="1:16" ht="6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2.7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1"/>
      <c r="O2" s="1"/>
      <c r="P2" s="1"/>
    </row>
    <row r="3" spans="1:16" ht="12.7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1"/>
      <c r="O3" s="1"/>
      <c r="P3" s="1"/>
    </row>
    <row r="4" spans="1:16" ht="6.7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1"/>
      <c r="O4" s="1"/>
      <c r="P4" s="1"/>
    </row>
    <row r="5" spans="1:16" ht="24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23" t="s">
        <v>14</v>
      </c>
      <c r="N5" s="1"/>
      <c r="O5" s="1"/>
      <c r="P5" s="1"/>
    </row>
    <row r="6" spans="1:16" ht="16.5" customHeight="1">
      <c r="A6" s="24" t="s">
        <v>15</v>
      </c>
      <c r="B6" s="24"/>
      <c r="C6" s="1"/>
      <c r="D6" s="1"/>
      <c r="E6" s="1"/>
      <c r="F6" s="1"/>
      <c r="G6" s="1"/>
      <c r="H6" s="1"/>
      <c r="I6" s="1"/>
      <c r="J6" s="1"/>
      <c r="K6" s="1"/>
      <c r="L6" s="7">
        <f>Main!B10</f>
        <v>45397</v>
      </c>
      <c r="M6" s="7"/>
      <c r="N6" s="1"/>
      <c r="O6" s="1"/>
      <c r="P6" s="1"/>
    </row>
    <row r="7" spans="1:16" ht="10.5" customHeight="1" hidden="1">
      <c r="A7" s="1"/>
      <c r="B7" s="1"/>
      <c r="C7" s="1"/>
      <c r="D7" s="1"/>
      <c r="E7" s="1"/>
      <c r="F7" s="1"/>
      <c r="G7" s="1"/>
      <c r="H7" s="1"/>
      <c r="I7" s="1"/>
      <c r="J7" s="1"/>
      <c r="K7" s="7"/>
      <c r="L7" s="7"/>
      <c r="M7" s="7"/>
      <c r="N7" s="1"/>
      <c r="O7" s="1"/>
      <c r="P7" s="1"/>
    </row>
    <row r="8" spans="1:16" ht="13.5" customHeight="1" hidden="1">
      <c r="A8" s="25"/>
      <c r="B8" s="25"/>
      <c r="C8" s="1"/>
      <c r="D8" s="1"/>
      <c r="E8" s="1"/>
      <c r="F8" s="1"/>
      <c r="G8" s="1"/>
      <c r="H8" s="1"/>
      <c r="I8" s="1"/>
      <c r="J8" s="1"/>
      <c r="K8" s="7"/>
      <c r="L8" s="7"/>
      <c r="M8" s="7"/>
      <c r="N8" s="1"/>
      <c r="O8" s="1"/>
      <c r="P8" s="1"/>
    </row>
    <row r="9" spans="1:16" ht="27.75" customHeight="1">
      <c r="A9" s="344" t="s">
        <v>16</v>
      </c>
      <c r="B9" s="346" t="s">
        <v>17</v>
      </c>
      <c r="C9" s="346" t="s">
        <v>18</v>
      </c>
      <c r="D9" s="346" t="s">
        <v>19</v>
      </c>
      <c r="E9" s="26" t="s">
        <v>20</v>
      </c>
      <c r="F9" s="26" t="s">
        <v>21</v>
      </c>
      <c r="G9" s="341" t="s">
        <v>22</v>
      </c>
      <c r="H9" s="342"/>
      <c r="I9" s="343"/>
      <c r="J9" s="341" t="s">
        <v>23</v>
      </c>
      <c r="K9" s="342"/>
      <c r="L9" s="343"/>
      <c r="M9" s="26"/>
      <c r="N9" s="27"/>
      <c r="O9" s="27"/>
      <c r="P9" s="27"/>
    </row>
    <row r="10" spans="1:16" ht="40.2">
      <c r="A10" s="345"/>
      <c r="B10" s="347"/>
      <c r="C10" s="347"/>
      <c r="D10" s="347"/>
      <c r="E10" s="28" t="s">
        <v>24</v>
      </c>
      <c r="F10" s="28" t="s">
        <v>24</v>
      </c>
      <c r="G10" s="232" t="s">
        <v>25</v>
      </c>
      <c r="H10" s="232" t="s">
        <v>26</v>
      </c>
      <c r="I10" s="232" t="s">
        <v>27</v>
      </c>
      <c r="J10" s="232" t="s">
        <v>28</v>
      </c>
      <c r="K10" s="232" t="s">
        <v>29</v>
      </c>
      <c r="L10" s="232" t="s">
        <v>30</v>
      </c>
      <c r="M10" s="232" t="s">
        <v>31</v>
      </c>
      <c r="N10" s="29" t="s">
        <v>32</v>
      </c>
      <c r="O10" s="29" t="s">
        <v>33</v>
      </c>
      <c r="P10" s="30" t="s">
        <v>838</v>
      </c>
    </row>
    <row r="11" spans="1:16" ht="12.75" customHeight="1">
      <c r="A11" s="239">
        <v>1</v>
      </c>
      <c r="B11" s="251" t="s">
        <v>34</v>
      </c>
      <c r="C11" s="230" t="s">
        <v>35</v>
      </c>
      <c r="D11" s="242">
        <v>45407</v>
      </c>
      <c r="E11" s="230">
        <v>22601.45</v>
      </c>
      <c r="F11" s="230">
        <v>22652.95</v>
      </c>
      <c r="G11" s="229">
        <v>22538.5</v>
      </c>
      <c r="H11" s="229">
        <v>22475.55</v>
      </c>
      <c r="I11" s="229">
        <v>22361.1</v>
      </c>
      <c r="J11" s="229">
        <v>22715.9</v>
      </c>
      <c r="K11" s="229">
        <v>22830.350000000006</v>
      </c>
      <c r="L11" s="229">
        <v>22893.300000000003</v>
      </c>
      <c r="M11" s="228">
        <v>22767.4</v>
      </c>
      <c r="N11" s="228">
        <v>22590</v>
      </c>
      <c r="O11" s="228">
        <v>12876950</v>
      </c>
      <c r="P11" s="231">
        <v>-0.018704657684569897</v>
      </c>
    </row>
    <row r="12" spans="1:16" ht="12.75" customHeight="1">
      <c r="A12" s="239">
        <v>2</v>
      </c>
      <c r="B12" s="251" t="s">
        <v>34</v>
      </c>
      <c r="C12" s="230" t="s">
        <v>36</v>
      </c>
      <c r="D12" s="242">
        <v>45406</v>
      </c>
      <c r="E12" s="230">
        <v>48714.1</v>
      </c>
      <c r="F12" s="230">
        <v>48764.98333333334</v>
      </c>
      <c r="G12" s="229">
        <v>48615.216666666674</v>
      </c>
      <c r="H12" s="229">
        <v>48516.333333333336</v>
      </c>
      <c r="I12" s="229">
        <v>48366.56666666667</v>
      </c>
      <c r="J12" s="229">
        <v>48863.866666666676</v>
      </c>
      <c r="K12" s="229">
        <v>49013.63333333334</v>
      </c>
      <c r="L12" s="229">
        <v>49112.51666666668</v>
      </c>
      <c r="M12" s="228">
        <v>48914.75</v>
      </c>
      <c r="N12" s="228">
        <v>48666.1</v>
      </c>
      <c r="O12" s="228">
        <v>2434710</v>
      </c>
      <c r="P12" s="231">
        <v>-0.07056883381623702</v>
      </c>
    </row>
    <row r="13" spans="1:16" ht="12.75" customHeight="1">
      <c r="A13" s="239">
        <v>3</v>
      </c>
      <c r="B13" s="251" t="s">
        <v>34</v>
      </c>
      <c r="C13" s="250" t="s">
        <v>37</v>
      </c>
      <c r="D13" s="244">
        <v>45412</v>
      </c>
      <c r="E13" s="243">
        <v>21589.65</v>
      </c>
      <c r="F13" s="243">
        <v>21621.033333333336</v>
      </c>
      <c r="G13" s="245">
        <v>21541.866666666672</v>
      </c>
      <c r="H13" s="245">
        <v>21494.083333333336</v>
      </c>
      <c r="I13" s="245">
        <v>21414.91666666667</v>
      </c>
      <c r="J13" s="245">
        <v>21668.816666666673</v>
      </c>
      <c r="K13" s="245">
        <v>21747.983333333337</v>
      </c>
      <c r="L13" s="245">
        <v>21795.766666666674</v>
      </c>
      <c r="M13" s="246">
        <v>21700.2</v>
      </c>
      <c r="N13" s="246">
        <v>21573.25</v>
      </c>
      <c r="O13" s="246">
        <v>79320</v>
      </c>
      <c r="P13" s="247">
        <v>0.05986103687867451</v>
      </c>
    </row>
    <row r="14" spans="1:16" ht="12.75" customHeight="1">
      <c r="A14" s="239">
        <v>4</v>
      </c>
      <c r="B14" s="251" t="s">
        <v>34</v>
      </c>
      <c r="C14" s="250" t="s">
        <v>38</v>
      </c>
      <c r="D14" s="244">
        <v>45411</v>
      </c>
      <c r="E14" s="243">
        <v>10927.65</v>
      </c>
      <c r="F14" s="243">
        <v>10950.65</v>
      </c>
      <c r="G14" s="245">
        <v>10888.3</v>
      </c>
      <c r="H14" s="245">
        <v>10848.949999999999</v>
      </c>
      <c r="I14" s="245">
        <v>10786.599999999999</v>
      </c>
      <c r="J14" s="245">
        <v>10990</v>
      </c>
      <c r="K14" s="245">
        <v>11052.350000000002</v>
      </c>
      <c r="L14" s="245">
        <v>11091.7</v>
      </c>
      <c r="M14" s="246">
        <v>11013</v>
      </c>
      <c r="N14" s="246">
        <v>10911.3</v>
      </c>
      <c r="O14" s="246">
        <v>1945500</v>
      </c>
      <c r="P14" s="247">
        <v>0.05726513144487467</v>
      </c>
    </row>
    <row r="15" spans="1:16" ht="12.75" customHeight="1">
      <c r="A15" s="239">
        <v>5</v>
      </c>
      <c r="B15" s="251" t="s">
        <v>914</v>
      </c>
      <c r="C15" s="243" t="s">
        <v>39</v>
      </c>
      <c r="D15" s="244">
        <v>45407</v>
      </c>
      <c r="E15" s="243">
        <v>753.45</v>
      </c>
      <c r="F15" s="243">
        <v>747.6999999999999</v>
      </c>
      <c r="G15" s="245">
        <v>738.8999999999999</v>
      </c>
      <c r="H15" s="245">
        <v>724.3499999999999</v>
      </c>
      <c r="I15" s="245">
        <v>715.5499999999998</v>
      </c>
      <c r="J15" s="245">
        <v>762.2499999999999</v>
      </c>
      <c r="K15" s="245">
        <v>771.0499999999998</v>
      </c>
      <c r="L15" s="245">
        <v>785.5999999999999</v>
      </c>
      <c r="M15" s="246">
        <v>756.5</v>
      </c>
      <c r="N15" s="246">
        <v>733.15</v>
      </c>
      <c r="O15" s="246">
        <v>14522000</v>
      </c>
      <c r="P15" s="247">
        <v>0.032565415244596135</v>
      </c>
    </row>
    <row r="16" spans="1:16" ht="12.75" customHeight="1">
      <c r="A16" s="239">
        <v>6</v>
      </c>
      <c r="B16" s="251" t="s">
        <v>40</v>
      </c>
      <c r="C16" s="248" t="s">
        <v>41</v>
      </c>
      <c r="D16" s="244">
        <v>45407</v>
      </c>
      <c r="E16" s="243">
        <v>6753.95</v>
      </c>
      <c r="F16" s="243">
        <v>6726.45</v>
      </c>
      <c r="G16" s="245">
        <v>6675.2</v>
      </c>
      <c r="H16" s="245">
        <v>6596.45</v>
      </c>
      <c r="I16" s="245">
        <v>6545.2</v>
      </c>
      <c r="J16" s="245">
        <v>6805.2</v>
      </c>
      <c r="K16" s="245">
        <v>6856.45</v>
      </c>
      <c r="L16" s="245">
        <v>6935.2</v>
      </c>
      <c r="M16" s="246">
        <v>6777.7</v>
      </c>
      <c r="N16" s="246">
        <v>6647.7</v>
      </c>
      <c r="O16" s="246">
        <v>991375</v>
      </c>
      <c r="P16" s="247">
        <v>-0.012451749470800648</v>
      </c>
    </row>
    <row r="17" spans="1:16" ht="12.75" customHeight="1">
      <c r="A17" s="239">
        <v>7</v>
      </c>
      <c r="B17" s="251" t="s">
        <v>42</v>
      </c>
      <c r="C17" s="248" t="s">
        <v>43</v>
      </c>
      <c r="D17" s="244">
        <v>45407</v>
      </c>
      <c r="E17" s="243">
        <v>26469.9</v>
      </c>
      <c r="F17" s="243">
        <v>26731.149999999998</v>
      </c>
      <c r="G17" s="245">
        <v>26159.299999999996</v>
      </c>
      <c r="H17" s="245">
        <v>25848.699999999997</v>
      </c>
      <c r="I17" s="245">
        <v>25276.849999999995</v>
      </c>
      <c r="J17" s="245">
        <v>27041.749999999996</v>
      </c>
      <c r="K17" s="245">
        <v>27613.599999999995</v>
      </c>
      <c r="L17" s="245">
        <v>27924.199999999997</v>
      </c>
      <c r="M17" s="246">
        <v>27303</v>
      </c>
      <c r="N17" s="246">
        <v>26420.55</v>
      </c>
      <c r="O17" s="246">
        <v>196520</v>
      </c>
      <c r="P17" s="247">
        <v>0.0016309887869520897</v>
      </c>
    </row>
    <row r="18" spans="1:16" ht="12.75" customHeight="1">
      <c r="A18" s="239">
        <v>8</v>
      </c>
      <c r="B18" s="251" t="s">
        <v>66</v>
      </c>
      <c r="C18" s="249" t="s">
        <v>44</v>
      </c>
      <c r="D18" s="244">
        <v>45407</v>
      </c>
      <c r="E18" s="243">
        <v>203.25</v>
      </c>
      <c r="F18" s="243">
        <v>204.25</v>
      </c>
      <c r="G18" s="245">
        <v>200.2</v>
      </c>
      <c r="H18" s="245">
        <v>197.14999999999998</v>
      </c>
      <c r="I18" s="245">
        <v>193.09999999999997</v>
      </c>
      <c r="J18" s="245">
        <v>207.3</v>
      </c>
      <c r="K18" s="245">
        <v>211.35000000000002</v>
      </c>
      <c r="L18" s="245">
        <v>214.40000000000003</v>
      </c>
      <c r="M18" s="246">
        <v>208.3</v>
      </c>
      <c r="N18" s="246">
        <v>201.2</v>
      </c>
      <c r="O18" s="246">
        <v>49010400</v>
      </c>
      <c r="P18" s="247">
        <v>0.031480850096601884</v>
      </c>
    </row>
    <row r="19" spans="1:16" ht="12.75" customHeight="1">
      <c r="A19" s="239">
        <v>9</v>
      </c>
      <c r="B19" s="251" t="s">
        <v>45</v>
      </c>
      <c r="C19" s="246" t="s">
        <v>46</v>
      </c>
      <c r="D19" s="244">
        <v>45407</v>
      </c>
      <c r="E19" s="243">
        <v>234.7</v>
      </c>
      <c r="F19" s="243">
        <v>236.65</v>
      </c>
      <c r="G19" s="245">
        <v>232.25</v>
      </c>
      <c r="H19" s="245">
        <v>229.79999999999998</v>
      </c>
      <c r="I19" s="245">
        <v>225.39999999999998</v>
      </c>
      <c r="J19" s="245">
        <v>239.10000000000002</v>
      </c>
      <c r="K19" s="245">
        <v>243.50000000000006</v>
      </c>
      <c r="L19" s="245">
        <v>245.95000000000005</v>
      </c>
      <c r="M19" s="246">
        <v>241.05</v>
      </c>
      <c r="N19" s="246">
        <v>234.2</v>
      </c>
      <c r="O19" s="246">
        <v>43349800</v>
      </c>
      <c r="P19" s="247">
        <v>-0.021709792876840932</v>
      </c>
    </row>
    <row r="20" spans="1:16" ht="12.75" customHeight="1">
      <c r="A20" s="239">
        <v>10</v>
      </c>
      <c r="B20" s="251" t="s">
        <v>47</v>
      </c>
      <c r="C20" s="243" t="s">
        <v>48</v>
      </c>
      <c r="D20" s="244">
        <v>45407</v>
      </c>
      <c r="E20" s="243">
        <v>2474.15</v>
      </c>
      <c r="F20" s="243">
        <v>2492.7166666666667</v>
      </c>
      <c r="G20" s="245">
        <v>2446.4333333333334</v>
      </c>
      <c r="H20" s="245">
        <v>2418.7166666666667</v>
      </c>
      <c r="I20" s="245">
        <v>2372.4333333333334</v>
      </c>
      <c r="J20" s="245">
        <v>2520.4333333333334</v>
      </c>
      <c r="K20" s="245">
        <v>2566.716666666667</v>
      </c>
      <c r="L20" s="245">
        <v>2594.4333333333334</v>
      </c>
      <c r="M20" s="246">
        <v>2539</v>
      </c>
      <c r="N20" s="246">
        <v>2465</v>
      </c>
      <c r="O20" s="246">
        <v>5539500</v>
      </c>
      <c r="P20" s="247">
        <v>0.008906130477543437</v>
      </c>
    </row>
    <row r="21" spans="1:16" ht="12.75" customHeight="1">
      <c r="A21" s="239">
        <v>11</v>
      </c>
      <c r="B21" s="251" t="s">
        <v>115</v>
      </c>
      <c r="C21" s="243" t="s">
        <v>49</v>
      </c>
      <c r="D21" s="244">
        <v>45407</v>
      </c>
      <c r="E21" s="243">
        <v>3214.85</v>
      </c>
      <c r="F21" s="243">
        <v>3227.6666666666665</v>
      </c>
      <c r="G21" s="245">
        <v>3196.333333333333</v>
      </c>
      <c r="H21" s="245">
        <v>3177.8166666666666</v>
      </c>
      <c r="I21" s="245">
        <v>3146.483333333333</v>
      </c>
      <c r="J21" s="245">
        <v>3246.183333333333</v>
      </c>
      <c r="K21" s="245">
        <v>3277.516666666666</v>
      </c>
      <c r="L21" s="245">
        <v>3296.033333333333</v>
      </c>
      <c r="M21" s="246">
        <v>3259</v>
      </c>
      <c r="N21" s="246">
        <v>3209.15</v>
      </c>
      <c r="O21" s="246">
        <v>14279400</v>
      </c>
      <c r="P21" s="247">
        <v>0.0005255081663969059</v>
      </c>
    </row>
    <row r="22" spans="1:16" ht="12.75" customHeight="1">
      <c r="A22" s="239">
        <v>12</v>
      </c>
      <c r="B22" s="251" t="s">
        <v>115</v>
      </c>
      <c r="C22" s="243" t="s">
        <v>50</v>
      </c>
      <c r="D22" s="244">
        <v>45407</v>
      </c>
      <c r="E22" s="243">
        <v>1348.6</v>
      </c>
      <c r="F22" s="243">
        <v>1351.75</v>
      </c>
      <c r="G22" s="245">
        <v>1342.85</v>
      </c>
      <c r="H22" s="245">
        <v>1337.1</v>
      </c>
      <c r="I22" s="245">
        <v>1328.1999999999998</v>
      </c>
      <c r="J22" s="245">
        <v>1357.5</v>
      </c>
      <c r="K22" s="245">
        <v>1366.4</v>
      </c>
      <c r="L22" s="245">
        <v>1372.15</v>
      </c>
      <c r="M22" s="246">
        <v>1360.65</v>
      </c>
      <c r="N22" s="246">
        <v>1346</v>
      </c>
      <c r="O22" s="246">
        <v>38847200</v>
      </c>
      <c r="P22" s="247">
        <v>0.0009688324538258575</v>
      </c>
    </row>
    <row r="23" spans="1:16" ht="12.75" customHeight="1">
      <c r="A23" s="239">
        <v>13</v>
      </c>
      <c r="B23" s="251" t="s">
        <v>42</v>
      </c>
      <c r="C23" s="243" t="s">
        <v>51</v>
      </c>
      <c r="D23" s="244">
        <v>45407</v>
      </c>
      <c r="E23" s="243">
        <v>4752.65</v>
      </c>
      <c r="F23" s="243">
        <v>4789.233333333334</v>
      </c>
      <c r="G23" s="245">
        <v>4706.866666666667</v>
      </c>
      <c r="H23" s="245">
        <v>4661.083333333333</v>
      </c>
      <c r="I23" s="245">
        <v>4578.716666666666</v>
      </c>
      <c r="J23" s="245">
        <v>4835.016666666667</v>
      </c>
      <c r="K23" s="245">
        <v>4917.383333333334</v>
      </c>
      <c r="L23" s="245">
        <v>4963.166666666668</v>
      </c>
      <c r="M23" s="246">
        <v>4871.6</v>
      </c>
      <c r="N23" s="246">
        <v>4743.45</v>
      </c>
      <c r="O23" s="246">
        <v>1157600</v>
      </c>
      <c r="P23" s="247">
        <v>0.05697589481373265</v>
      </c>
    </row>
    <row r="24" spans="1:16" ht="12.75" customHeight="1">
      <c r="A24" s="239">
        <v>14</v>
      </c>
      <c r="B24" s="251" t="s">
        <v>47</v>
      </c>
      <c r="C24" s="243" t="s">
        <v>52</v>
      </c>
      <c r="D24" s="244">
        <v>45407</v>
      </c>
      <c r="E24" s="243">
        <v>611.25</v>
      </c>
      <c r="F24" s="243">
        <v>616.7166666666666</v>
      </c>
      <c r="G24" s="245">
        <v>602.3333333333331</v>
      </c>
      <c r="H24" s="245">
        <v>593.4166666666665</v>
      </c>
      <c r="I24" s="245">
        <v>579.0333333333331</v>
      </c>
      <c r="J24" s="245">
        <v>625.6333333333332</v>
      </c>
      <c r="K24" s="245">
        <v>640.0166666666667</v>
      </c>
      <c r="L24" s="245">
        <v>648.9333333333333</v>
      </c>
      <c r="M24" s="246">
        <v>631.1</v>
      </c>
      <c r="N24" s="246">
        <v>607.8</v>
      </c>
      <c r="O24" s="246">
        <v>47644200</v>
      </c>
      <c r="P24" s="247">
        <v>0.030042417402809666</v>
      </c>
    </row>
    <row r="25" spans="1:16" ht="12.75" customHeight="1">
      <c r="A25" s="239">
        <v>15</v>
      </c>
      <c r="B25" s="251" t="s">
        <v>42</v>
      </c>
      <c r="C25" s="243" t="s">
        <v>53</v>
      </c>
      <c r="D25" s="244">
        <v>45407</v>
      </c>
      <c r="E25" s="243">
        <v>6430</v>
      </c>
      <c r="F25" s="243">
        <v>6436.016666666667</v>
      </c>
      <c r="G25" s="245">
        <v>6379.083333333335</v>
      </c>
      <c r="H25" s="245">
        <v>6328.166666666668</v>
      </c>
      <c r="I25" s="245">
        <v>6271.233333333335</v>
      </c>
      <c r="J25" s="245">
        <v>6486.933333333334</v>
      </c>
      <c r="K25" s="245">
        <v>6543.866666666667</v>
      </c>
      <c r="L25" s="245">
        <v>6594.783333333334</v>
      </c>
      <c r="M25" s="246">
        <v>6492.95</v>
      </c>
      <c r="N25" s="246">
        <v>6385.1</v>
      </c>
      <c r="O25" s="246">
        <v>1829625</v>
      </c>
      <c r="P25" s="247">
        <v>0.05560363479013414</v>
      </c>
    </row>
    <row r="26" spans="1:16" ht="12.75" customHeight="1">
      <c r="A26" s="239">
        <v>16</v>
      </c>
      <c r="B26" s="251" t="s">
        <v>54</v>
      </c>
      <c r="C26" s="243" t="s">
        <v>55</v>
      </c>
      <c r="D26" s="244">
        <v>45407</v>
      </c>
      <c r="E26" s="243">
        <v>480.6</v>
      </c>
      <c r="F26" s="243">
        <v>482.8</v>
      </c>
      <c r="G26" s="245">
        <v>477.05</v>
      </c>
      <c r="H26" s="245">
        <v>473.5</v>
      </c>
      <c r="I26" s="245">
        <v>467.75</v>
      </c>
      <c r="J26" s="245">
        <v>486.35</v>
      </c>
      <c r="K26" s="245">
        <v>492.1</v>
      </c>
      <c r="L26" s="245">
        <v>495.65000000000003</v>
      </c>
      <c r="M26" s="246">
        <v>488.55</v>
      </c>
      <c r="N26" s="246">
        <v>479.25</v>
      </c>
      <c r="O26" s="246">
        <v>12965900</v>
      </c>
      <c r="P26" s="247">
        <v>0.02706706167519526</v>
      </c>
    </row>
    <row r="27" spans="1:16" ht="12.75" customHeight="1">
      <c r="A27" s="239">
        <v>17</v>
      </c>
      <c r="B27" s="251" t="s">
        <v>54</v>
      </c>
      <c r="C27" s="243" t="s">
        <v>56</v>
      </c>
      <c r="D27" s="244">
        <v>45407</v>
      </c>
      <c r="E27" s="243">
        <v>178.9</v>
      </c>
      <c r="F27" s="243">
        <v>179.3166666666667</v>
      </c>
      <c r="G27" s="245">
        <v>177.1833333333334</v>
      </c>
      <c r="H27" s="245">
        <v>175.4666666666667</v>
      </c>
      <c r="I27" s="245">
        <v>173.3333333333334</v>
      </c>
      <c r="J27" s="245">
        <v>181.0333333333334</v>
      </c>
      <c r="K27" s="245">
        <v>183.16666666666666</v>
      </c>
      <c r="L27" s="245">
        <v>184.88333333333338</v>
      </c>
      <c r="M27" s="246">
        <v>181.45</v>
      </c>
      <c r="N27" s="246">
        <v>177.6</v>
      </c>
      <c r="O27" s="246">
        <v>107710000</v>
      </c>
      <c r="P27" s="247">
        <v>0.014457263951024252</v>
      </c>
    </row>
    <row r="28" spans="1:16" ht="12.75" customHeight="1">
      <c r="A28" s="239">
        <v>18</v>
      </c>
      <c r="B28" s="251" t="s">
        <v>57</v>
      </c>
      <c r="C28" s="243" t="s">
        <v>58</v>
      </c>
      <c r="D28" s="244">
        <v>45407</v>
      </c>
      <c r="E28" s="243">
        <v>2857.4</v>
      </c>
      <c r="F28" s="243">
        <v>2868.5333333333333</v>
      </c>
      <c r="G28" s="245">
        <v>2837.2666666666664</v>
      </c>
      <c r="H28" s="245">
        <v>2817.133333333333</v>
      </c>
      <c r="I28" s="245">
        <v>2785.8666666666663</v>
      </c>
      <c r="J28" s="245">
        <v>2888.6666666666665</v>
      </c>
      <c r="K28" s="245">
        <v>2919.933333333334</v>
      </c>
      <c r="L28" s="245">
        <v>2940.0666666666666</v>
      </c>
      <c r="M28" s="246">
        <v>2899.8</v>
      </c>
      <c r="N28" s="246">
        <v>2848.4</v>
      </c>
      <c r="O28" s="246">
        <v>10936800</v>
      </c>
      <c r="P28" s="247">
        <v>0.05960316230041854</v>
      </c>
    </row>
    <row r="29" spans="1:16" ht="12.75" customHeight="1">
      <c r="A29" s="239">
        <v>19</v>
      </c>
      <c r="B29" s="251" t="s">
        <v>40</v>
      </c>
      <c r="C29" s="243" t="s">
        <v>59</v>
      </c>
      <c r="D29" s="244">
        <v>45407</v>
      </c>
      <c r="E29" s="243">
        <v>1972.35</v>
      </c>
      <c r="F29" s="243">
        <v>1989.1333333333332</v>
      </c>
      <c r="G29" s="245">
        <v>1951.2666666666664</v>
      </c>
      <c r="H29" s="245">
        <v>1930.1833333333332</v>
      </c>
      <c r="I29" s="245">
        <v>1892.3166666666664</v>
      </c>
      <c r="J29" s="245">
        <v>2010.2166666666665</v>
      </c>
      <c r="K29" s="245">
        <v>2048.083333333333</v>
      </c>
      <c r="L29" s="245">
        <v>2069.1666666666665</v>
      </c>
      <c r="M29" s="246">
        <v>2027</v>
      </c>
      <c r="N29" s="246">
        <v>1968.05</v>
      </c>
      <c r="O29" s="246">
        <v>3061881</v>
      </c>
      <c r="P29" s="247">
        <v>0.03549708328161847</v>
      </c>
    </row>
    <row r="30" spans="1:16" ht="12.75" customHeight="1">
      <c r="A30" s="239">
        <v>20</v>
      </c>
      <c r="B30" s="251" t="s">
        <v>914</v>
      </c>
      <c r="C30" s="248" t="s">
        <v>60</v>
      </c>
      <c r="D30" s="244">
        <v>45407</v>
      </c>
      <c r="E30" s="243">
        <v>6172.55</v>
      </c>
      <c r="F30" s="243">
        <v>6196.75</v>
      </c>
      <c r="G30" s="245">
        <v>6133.5</v>
      </c>
      <c r="H30" s="245">
        <v>6094.45</v>
      </c>
      <c r="I30" s="245">
        <v>6031.2</v>
      </c>
      <c r="J30" s="245">
        <v>6235.8</v>
      </c>
      <c r="K30" s="245">
        <v>6299.05</v>
      </c>
      <c r="L30" s="245">
        <v>6338.1</v>
      </c>
      <c r="M30" s="246">
        <v>6260</v>
      </c>
      <c r="N30" s="246">
        <v>6157.7</v>
      </c>
      <c r="O30" s="246">
        <v>465750</v>
      </c>
      <c r="P30" s="247">
        <v>0.011400651465798045</v>
      </c>
    </row>
    <row r="31" spans="1:16" ht="12.75" customHeight="1">
      <c r="A31" s="239">
        <v>21</v>
      </c>
      <c r="B31" s="251" t="s">
        <v>61</v>
      </c>
      <c r="C31" s="243" t="s">
        <v>62</v>
      </c>
      <c r="D31" s="244">
        <v>45407</v>
      </c>
      <c r="E31" s="243">
        <v>634.75</v>
      </c>
      <c r="F31" s="243">
        <v>633.1833333333334</v>
      </c>
      <c r="G31" s="245">
        <v>625.9166666666667</v>
      </c>
      <c r="H31" s="245">
        <v>617.0833333333334</v>
      </c>
      <c r="I31" s="245">
        <v>609.8166666666667</v>
      </c>
      <c r="J31" s="245">
        <v>642.0166666666668</v>
      </c>
      <c r="K31" s="245">
        <v>649.2833333333334</v>
      </c>
      <c r="L31" s="245">
        <v>658.1166666666668</v>
      </c>
      <c r="M31" s="246">
        <v>640.45</v>
      </c>
      <c r="N31" s="246">
        <v>624.35</v>
      </c>
      <c r="O31" s="246">
        <v>19818000</v>
      </c>
      <c r="P31" s="247">
        <v>0.008087898672363803</v>
      </c>
    </row>
    <row r="32" spans="1:16" ht="12.75" customHeight="1">
      <c r="A32" s="239">
        <v>22</v>
      </c>
      <c r="B32" s="251" t="s">
        <v>42</v>
      </c>
      <c r="C32" s="243" t="s">
        <v>63</v>
      </c>
      <c r="D32" s="244">
        <v>45407</v>
      </c>
      <c r="E32" s="243">
        <v>1092.8</v>
      </c>
      <c r="F32" s="243">
        <v>1101.4833333333333</v>
      </c>
      <c r="G32" s="245">
        <v>1081.6666666666667</v>
      </c>
      <c r="H32" s="245">
        <v>1070.5333333333333</v>
      </c>
      <c r="I32" s="245">
        <v>1050.7166666666667</v>
      </c>
      <c r="J32" s="245">
        <v>1112.6166666666668</v>
      </c>
      <c r="K32" s="245">
        <v>1132.4333333333334</v>
      </c>
      <c r="L32" s="245">
        <v>1143.5666666666668</v>
      </c>
      <c r="M32" s="246">
        <v>1121.3</v>
      </c>
      <c r="N32" s="246">
        <v>1090.35</v>
      </c>
      <c r="O32" s="246">
        <v>15185500</v>
      </c>
      <c r="P32" s="247">
        <v>0.023957869752262276</v>
      </c>
    </row>
    <row r="33" spans="1:16" ht="12.75" customHeight="1">
      <c r="A33" s="239">
        <v>23</v>
      </c>
      <c r="B33" s="251" t="s">
        <v>61</v>
      </c>
      <c r="C33" s="243" t="s">
        <v>64</v>
      </c>
      <c r="D33" s="244">
        <v>45407</v>
      </c>
      <c r="E33" s="243">
        <v>1077.35</v>
      </c>
      <c r="F33" s="243">
        <v>1083.7666666666667</v>
      </c>
      <c r="G33" s="245">
        <v>1068.9833333333333</v>
      </c>
      <c r="H33" s="245">
        <v>1060.6166666666668</v>
      </c>
      <c r="I33" s="245">
        <v>1045.8333333333335</v>
      </c>
      <c r="J33" s="245">
        <v>1092.1333333333332</v>
      </c>
      <c r="K33" s="245">
        <v>1106.9166666666665</v>
      </c>
      <c r="L33" s="245">
        <v>1115.283333333333</v>
      </c>
      <c r="M33" s="246">
        <v>1098.55</v>
      </c>
      <c r="N33" s="246">
        <v>1075.4</v>
      </c>
      <c r="O33" s="246">
        <v>54098750</v>
      </c>
      <c r="P33" s="247">
        <v>-0.008113125386748563</v>
      </c>
    </row>
    <row r="34" spans="1:16" ht="12.75" customHeight="1">
      <c r="A34" s="239">
        <v>24</v>
      </c>
      <c r="B34" s="251" t="s">
        <v>54</v>
      </c>
      <c r="C34" s="243" t="s">
        <v>65</v>
      </c>
      <c r="D34" s="244">
        <v>45407</v>
      </c>
      <c r="E34" s="243">
        <v>9084.65</v>
      </c>
      <c r="F34" s="243">
        <v>9065.266666666668</v>
      </c>
      <c r="G34" s="245">
        <v>8979.533333333336</v>
      </c>
      <c r="H34" s="245">
        <v>8874.416666666668</v>
      </c>
      <c r="I34" s="245">
        <v>8788.683333333336</v>
      </c>
      <c r="J34" s="245">
        <v>9170.383333333337</v>
      </c>
      <c r="K34" s="245">
        <v>9256.11666666667</v>
      </c>
      <c r="L34" s="245">
        <v>9361.233333333337</v>
      </c>
      <c r="M34" s="246">
        <v>9151</v>
      </c>
      <c r="N34" s="246">
        <v>8960.15</v>
      </c>
      <c r="O34" s="246">
        <v>2703250</v>
      </c>
      <c r="P34" s="247">
        <v>-0.013952215940178734</v>
      </c>
    </row>
    <row r="35" spans="1:16" ht="12.75" customHeight="1">
      <c r="A35" s="239">
        <v>25</v>
      </c>
      <c r="B35" s="251" t="s">
        <v>66</v>
      </c>
      <c r="C35" s="243" t="s">
        <v>67</v>
      </c>
      <c r="D35" s="244">
        <v>45407</v>
      </c>
      <c r="E35" s="243">
        <v>1699.95</v>
      </c>
      <c r="F35" s="243">
        <v>1701.0333333333335</v>
      </c>
      <c r="G35" s="245">
        <v>1691.2166666666672</v>
      </c>
      <c r="H35" s="245">
        <v>1682.4833333333336</v>
      </c>
      <c r="I35" s="245">
        <v>1672.6666666666672</v>
      </c>
      <c r="J35" s="245">
        <v>1709.766666666667</v>
      </c>
      <c r="K35" s="245">
        <v>1719.5833333333333</v>
      </c>
      <c r="L35" s="245">
        <v>1728.316666666667</v>
      </c>
      <c r="M35" s="246">
        <v>1710.85</v>
      </c>
      <c r="N35" s="246">
        <v>1692.3</v>
      </c>
      <c r="O35" s="246">
        <v>9965000</v>
      </c>
      <c r="P35" s="247">
        <v>-0.009344865294760911</v>
      </c>
    </row>
    <row r="36" spans="1:16" ht="12.75" customHeight="1">
      <c r="A36" s="239">
        <v>26</v>
      </c>
      <c r="B36" s="251" t="s">
        <v>66</v>
      </c>
      <c r="C36" s="243" t="s">
        <v>68</v>
      </c>
      <c r="D36" s="244">
        <v>45407</v>
      </c>
      <c r="E36" s="243">
        <v>7235.85</v>
      </c>
      <c r="F36" s="243">
        <v>7234.599999999999</v>
      </c>
      <c r="G36" s="245">
        <v>7181.749999999999</v>
      </c>
      <c r="H36" s="245">
        <v>7127.65</v>
      </c>
      <c r="I36" s="245">
        <v>7074.799999999999</v>
      </c>
      <c r="J36" s="245">
        <v>7288.699999999999</v>
      </c>
      <c r="K36" s="245">
        <v>7341.549999999999</v>
      </c>
      <c r="L36" s="245">
        <v>7395.649999999999</v>
      </c>
      <c r="M36" s="246">
        <v>7287.45</v>
      </c>
      <c r="N36" s="246">
        <v>7180.5</v>
      </c>
      <c r="O36" s="246">
        <v>6243125</v>
      </c>
      <c r="P36" s="247">
        <v>0.011380434562501266</v>
      </c>
    </row>
    <row r="37" spans="1:16" ht="12.75" customHeight="1">
      <c r="A37" s="239">
        <v>27</v>
      </c>
      <c r="B37" s="251" t="s">
        <v>54</v>
      </c>
      <c r="C37" s="243" t="s">
        <v>69</v>
      </c>
      <c r="D37" s="244">
        <v>45407</v>
      </c>
      <c r="E37" s="243">
        <v>2394.55</v>
      </c>
      <c r="F37" s="243">
        <v>2405.8333333333335</v>
      </c>
      <c r="G37" s="245">
        <v>2377.516666666667</v>
      </c>
      <c r="H37" s="245">
        <v>2360.4833333333336</v>
      </c>
      <c r="I37" s="245">
        <v>2332.166666666667</v>
      </c>
      <c r="J37" s="245">
        <v>2422.866666666667</v>
      </c>
      <c r="K37" s="245">
        <v>2451.1833333333334</v>
      </c>
      <c r="L37" s="245">
        <v>2468.2166666666667</v>
      </c>
      <c r="M37" s="246">
        <v>2434.15</v>
      </c>
      <c r="N37" s="246">
        <v>2388.8</v>
      </c>
      <c r="O37" s="246">
        <v>2198100</v>
      </c>
      <c r="P37" s="247">
        <v>-0.003942359978249048</v>
      </c>
    </row>
    <row r="38" spans="1:16" ht="12.75" customHeight="1">
      <c r="A38" s="239">
        <v>28</v>
      </c>
      <c r="B38" s="251" t="s">
        <v>57</v>
      </c>
      <c r="C38" s="249" t="s">
        <v>70</v>
      </c>
      <c r="D38" s="244">
        <v>45407</v>
      </c>
      <c r="E38" s="243">
        <v>378.2</v>
      </c>
      <c r="F38" s="243">
        <v>382.06666666666666</v>
      </c>
      <c r="G38" s="245">
        <v>373.6333333333333</v>
      </c>
      <c r="H38" s="245">
        <v>369.06666666666666</v>
      </c>
      <c r="I38" s="245">
        <v>360.6333333333333</v>
      </c>
      <c r="J38" s="245">
        <v>386.6333333333333</v>
      </c>
      <c r="K38" s="245">
        <v>395.0666666666666</v>
      </c>
      <c r="L38" s="245">
        <v>399.6333333333333</v>
      </c>
      <c r="M38" s="246">
        <v>390.5</v>
      </c>
      <c r="N38" s="246">
        <v>377.5</v>
      </c>
      <c r="O38" s="246">
        <v>13483200</v>
      </c>
      <c r="P38" s="247">
        <v>-0.0496221946543363</v>
      </c>
    </row>
    <row r="39" spans="1:16" ht="12.75" customHeight="1">
      <c r="A39" s="239">
        <v>29</v>
      </c>
      <c r="B39" s="251" t="s">
        <v>61</v>
      </c>
      <c r="C39" s="243" t="s">
        <v>71</v>
      </c>
      <c r="D39" s="244">
        <v>45407</v>
      </c>
      <c r="E39" s="243">
        <v>183.5</v>
      </c>
      <c r="F39" s="243">
        <v>184.75</v>
      </c>
      <c r="G39" s="245">
        <v>181.9</v>
      </c>
      <c r="H39" s="245">
        <v>180.3</v>
      </c>
      <c r="I39" s="245">
        <v>177.45000000000002</v>
      </c>
      <c r="J39" s="245">
        <v>186.35</v>
      </c>
      <c r="K39" s="245">
        <v>189.20000000000002</v>
      </c>
      <c r="L39" s="245">
        <v>190.79999999999998</v>
      </c>
      <c r="M39" s="246">
        <v>187.6</v>
      </c>
      <c r="N39" s="246">
        <v>183.15</v>
      </c>
      <c r="O39" s="246">
        <v>112815000</v>
      </c>
      <c r="P39" s="247">
        <v>0.09166122360113216</v>
      </c>
    </row>
    <row r="40" spans="1:16" ht="12.75" customHeight="1">
      <c r="A40" s="239">
        <v>30</v>
      </c>
      <c r="B40" s="251" t="s">
        <v>61</v>
      </c>
      <c r="C40" s="243" t="s">
        <v>72</v>
      </c>
      <c r="D40" s="244">
        <v>45407</v>
      </c>
      <c r="E40" s="243">
        <v>268.85</v>
      </c>
      <c r="F40" s="243">
        <v>269.9666666666667</v>
      </c>
      <c r="G40" s="245">
        <v>267.1333333333334</v>
      </c>
      <c r="H40" s="245">
        <v>265.4166666666667</v>
      </c>
      <c r="I40" s="245">
        <v>262.58333333333337</v>
      </c>
      <c r="J40" s="245">
        <v>271.6833333333334</v>
      </c>
      <c r="K40" s="245">
        <v>274.51666666666665</v>
      </c>
      <c r="L40" s="245">
        <v>276.2333333333334</v>
      </c>
      <c r="M40" s="246">
        <v>272.8</v>
      </c>
      <c r="N40" s="246">
        <v>268.25</v>
      </c>
      <c r="O40" s="246">
        <v>146911050</v>
      </c>
      <c r="P40" s="247">
        <v>0.006270911385811311</v>
      </c>
    </row>
    <row r="41" spans="1:16" ht="12.75" customHeight="1">
      <c r="A41" s="239">
        <v>31</v>
      </c>
      <c r="B41" s="251" t="s">
        <v>57</v>
      </c>
      <c r="C41" s="243" t="s">
        <v>73</v>
      </c>
      <c r="D41" s="244">
        <v>45407</v>
      </c>
      <c r="E41" s="243">
        <v>1386.75</v>
      </c>
      <c r="F41" s="243">
        <v>1390.3833333333332</v>
      </c>
      <c r="G41" s="245">
        <v>1376.3666666666663</v>
      </c>
      <c r="H41" s="245">
        <v>1365.9833333333331</v>
      </c>
      <c r="I41" s="245">
        <v>1351.9666666666662</v>
      </c>
      <c r="J41" s="245">
        <v>1400.7666666666664</v>
      </c>
      <c r="K41" s="245">
        <v>1414.7833333333333</v>
      </c>
      <c r="L41" s="245">
        <v>1425.1666666666665</v>
      </c>
      <c r="M41" s="246">
        <v>1404.4</v>
      </c>
      <c r="N41" s="246">
        <v>1380</v>
      </c>
      <c r="O41" s="246">
        <v>4303500</v>
      </c>
      <c r="P41" s="247">
        <v>0.08325467245610724</v>
      </c>
    </row>
    <row r="42" spans="1:16" ht="12.75" customHeight="1">
      <c r="A42" s="239">
        <v>32</v>
      </c>
      <c r="B42" s="251" t="s">
        <v>40</v>
      </c>
      <c r="C42" s="243" t="s">
        <v>74</v>
      </c>
      <c r="D42" s="244">
        <v>45407</v>
      </c>
      <c r="E42" s="243">
        <v>234.25</v>
      </c>
      <c r="F42" s="243">
        <v>233.70000000000002</v>
      </c>
      <c r="G42" s="245">
        <v>231.20000000000005</v>
      </c>
      <c r="H42" s="245">
        <v>228.15000000000003</v>
      </c>
      <c r="I42" s="245">
        <v>225.65000000000006</v>
      </c>
      <c r="J42" s="245">
        <v>236.75000000000003</v>
      </c>
      <c r="K42" s="245">
        <v>239.24999999999997</v>
      </c>
      <c r="L42" s="245">
        <v>242.3</v>
      </c>
      <c r="M42" s="246">
        <v>236.2</v>
      </c>
      <c r="N42" s="246">
        <v>230.65</v>
      </c>
      <c r="O42" s="246">
        <v>168896700</v>
      </c>
      <c r="P42" s="247">
        <v>-0.022820960986709757</v>
      </c>
    </row>
    <row r="43" spans="1:16" ht="12.75" customHeight="1">
      <c r="A43" s="239">
        <v>33</v>
      </c>
      <c r="B43" s="251" t="s">
        <v>57</v>
      </c>
      <c r="C43" s="243" t="s">
        <v>75</v>
      </c>
      <c r="D43" s="244">
        <v>45407</v>
      </c>
      <c r="E43" s="243">
        <v>555.35</v>
      </c>
      <c r="F43" s="243">
        <v>556.7666666666667</v>
      </c>
      <c r="G43" s="245">
        <v>552.3833333333333</v>
      </c>
      <c r="H43" s="245">
        <v>549.4166666666666</v>
      </c>
      <c r="I43" s="245">
        <v>545.0333333333333</v>
      </c>
      <c r="J43" s="245">
        <v>559.7333333333333</v>
      </c>
      <c r="K43" s="245">
        <v>564.1166666666666</v>
      </c>
      <c r="L43" s="245">
        <v>567.0833333333334</v>
      </c>
      <c r="M43" s="246">
        <v>561.15</v>
      </c>
      <c r="N43" s="246">
        <v>553.8</v>
      </c>
      <c r="O43" s="246">
        <v>13825680</v>
      </c>
      <c r="P43" s="247">
        <v>0.0066314271984622775</v>
      </c>
    </row>
    <row r="44" spans="1:16" ht="12.75" customHeight="1">
      <c r="A44" s="239">
        <v>34</v>
      </c>
      <c r="B44" s="251" t="s">
        <v>54</v>
      </c>
      <c r="C44" s="243" t="s">
        <v>76</v>
      </c>
      <c r="D44" s="244">
        <v>45407</v>
      </c>
      <c r="E44" s="243">
        <v>1167.15</v>
      </c>
      <c r="F44" s="243">
        <v>1172.25</v>
      </c>
      <c r="G44" s="245">
        <v>1157.6</v>
      </c>
      <c r="H44" s="245">
        <v>1148.05</v>
      </c>
      <c r="I44" s="245">
        <v>1133.3999999999999</v>
      </c>
      <c r="J44" s="245">
        <v>1181.8</v>
      </c>
      <c r="K44" s="245">
        <v>1196.45</v>
      </c>
      <c r="L44" s="245">
        <v>1206</v>
      </c>
      <c r="M44" s="246">
        <v>1186.9</v>
      </c>
      <c r="N44" s="246">
        <v>1162.7</v>
      </c>
      <c r="O44" s="246">
        <v>7025000</v>
      </c>
      <c r="P44" s="247">
        <v>0.030209708168353132</v>
      </c>
    </row>
    <row r="45" spans="1:16" ht="12.75" customHeight="1">
      <c r="A45" s="239">
        <v>35</v>
      </c>
      <c r="B45" s="251" t="s">
        <v>77</v>
      </c>
      <c r="C45" s="243" t="s">
        <v>78</v>
      </c>
      <c r="D45" s="244">
        <v>45407</v>
      </c>
      <c r="E45" s="243">
        <v>1226.65</v>
      </c>
      <c r="F45" s="243">
        <v>1227.8833333333334</v>
      </c>
      <c r="G45" s="245">
        <v>1219.7666666666669</v>
      </c>
      <c r="H45" s="245">
        <v>1212.8833333333334</v>
      </c>
      <c r="I45" s="245">
        <v>1204.7666666666669</v>
      </c>
      <c r="J45" s="245">
        <v>1234.7666666666669</v>
      </c>
      <c r="K45" s="245">
        <v>1242.8833333333332</v>
      </c>
      <c r="L45" s="245">
        <v>1249.7666666666669</v>
      </c>
      <c r="M45" s="246">
        <v>1236</v>
      </c>
      <c r="N45" s="246">
        <v>1221</v>
      </c>
      <c r="O45" s="246">
        <v>30974750</v>
      </c>
      <c r="P45" s="247">
        <v>-0.03618197404593692</v>
      </c>
    </row>
    <row r="46" spans="1:16" ht="12.75" customHeight="1">
      <c r="A46" s="239">
        <v>36</v>
      </c>
      <c r="B46" s="251" t="s">
        <v>40</v>
      </c>
      <c r="C46" s="243" t="s">
        <v>79</v>
      </c>
      <c r="D46" s="244">
        <v>45407</v>
      </c>
      <c r="E46" s="243">
        <v>262.95</v>
      </c>
      <c r="F46" s="243">
        <v>263.8666666666666</v>
      </c>
      <c r="G46" s="245">
        <v>257.58333333333326</v>
      </c>
      <c r="H46" s="245">
        <v>252.21666666666664</v>
      </c>
      <c r="I46" s="245">
        <v>245.93333333333328</v>
      </c>
      <c r="J46" s="245">
        <v>269.23333333333323</v>
      </c>
      <c r="K46" s="245">
        <v>275.51666666666665</v>
      </c>
      <c r="L46" s="245">
        <v>280.8833333333332</v>
      </c>
      <c r="M46" s="246">
        <v>270.15</v>
      </c>
      <c r="N46" s="246">
        <v>258.5</v>
      </c>
      <c r="O46" s="246">
        <v>84488250</v>
      </c>
      <c r="P46" s="247">
        <v>-0.011243548783484885</v>
      </c>
    </row>
    <row r="47" spans="1:16" ht="12.75" customHeight="1">
      <c r="A47" s="239">
        <v>37</v>
      </c>
      <c r="B47" s="251" t="s">
        <v>42</v>
      </c>
      <c r="C47" s="243" t="s">
        <v>80</v>
      </c>
      <c r="D47" s="244">
        <v>45407</v>
      </c>
      <c r="E47" s="243">
        <v>274.35</v>
      </c>
      <c r="F47" s="243">
        <v>277.06666666666666</v>
      </c>
      <c r="G47" s="245">
        <v>270.5333333333333</v>
      </c>
      <c r="H47" s="245">
        <v>266.71666666666664</v>
      </c>
      <c r="I47" s="245">
        <v>260.1833333333333</v>
      </c>
      <c r="J47" s="245">
        <v>280.8833333333333</v>
      </c>
      <c r="K47" s="245">
        <v>287.41666666666674</v>
      </c>
      <c r="L47" s="245">
        <v>291.23333333333335</v>
      </c>
      <c r="M47" s="246">
        <v>283.6</v>
      </c>
      <c r="N47" s="246">
        <v>273.25</v>
      </c>
      <c r="O47" s="246">
        <v>47850000</v>
      </c>
      <c r="P47" s="247">
        <v>0.02391269459155834</v>
      </c>
    </row>
    <row r="48" spans="1:16" ht="12.75" customHeight="1">
      <c r="A48" s="239">
        <v>38</v>
      </c>
      <c r="B48" s="251" t="s">
        <v>54</v>
      </c>
      <c r="C48" s="243" t="s">
        <v>81</v>
      </c>
      <c r="D48" s="244">
        <v>45407</v>
      </c>
      <c r="E48" s="243">
        <v>29881.3</v>
      </c>
      <c r="F48" s="243">
        <v>29991.43333333333</v>
      </c>
      <c r="G48" s="245">
        <v>29713.266666666663</v>
      </c>
      <c r="H48" s="245">
        <v>29545.233333333334</v>
      </c>
      <c r="I48" s="245">
        <v>29267.066666666666</v>
      </c>
      <c r="J48" s="245">
        <v>30159.46666666666</v>
      </c>
      <c r="K48" s="245">
        <v>30437.633333333324</v>
      </c>
      <c r="L48" s="245">
        <v>30605.666666666657</v>
      </c>
      <c r="M48" s="246">
        <v>30269.6</v>
      </c>
      <c r="N48" s="246">
        <v>29823.4</v>
      </c>
      <c r="O48" s="246">
        <v>315050</v>
      </c>
      <c r="P48" s="247">
        <v>-0.0014263074484944533</v>
      </c>
    </row>
    <row r="49" spans="1:16" ht="12.75" customHeight="1">
      <c r="A49" s="239">
        <v>39</v>
      </c>
      <c r="B49" s="251" t="s">
        <v>82</v>
      </c>
      <c r="C49" s="243" t="s">
        <v>83</v>
      </c>
      <c r="D49" s="244">
        <v>45407</v>
      </c>
      <c r="E49" s="243">
        <v>603.45</v>
      </c>
      <c r="F49" s="243">
        <v>605.9</v>
      </c>
      <c r="G49" s="245">
        <v>597.4</v>
      </c>
      <c r="H49" s="245">
        <v>591.35</v>
      </c>
      <c r="I49" s="245">
        <v>582.85</v>
      </c>
      <c r="J49" s="245">
        <v>611.9499999999999</v>
      </c>
      <c r="K49" s="245">
        <v>620.4499999999999</v>
      </c>
      <c r="L49" s="245">
        <v>626.4999999999999</v>
      </c>
      <c r="M49" s="246">
        <v>614.4</v>
      </c>
      <c r="N49" s="246">
        <v>599.85</v>
      </c>
      <c r="O49" s="246">
        <v>28315800</v>
      </c>
      <c r="P49" s="247">
        <v>0.05968339508251937</v>
      </c>
    </row>
    <row r="50" spans="1:16" ht="12.75" customHeight="1">
      <c r="A50" s="239">
        <v>40</v>
      </c>
      <c r="B50" s="251" t="s">
        <v>57</v>
      </c>
      <c r="C50" s="243" t="s">
        <v>84</v>
      </c>
      <c r="D50" s="244">
        <v>45407</v>
      </c>
      <c r="E50" s="243">
        <v>4767.75</v>
      </c>
      <c r="F50" s="243">
        <v>4784.066666666667</v>
      </c>
      <c r="G50" s="245">
        <v>4742.683333333333</v>
      </c>
      <c r="H50" s="245">
        <v>4717.616666666667</v>
      </c>
      <c r="I50" s="245">
        <v>4676.233333333334</v>
      </c>
      <c r="J50" s="245">
        <v>4809.133333333333</v>
      </c>
      <c r="K50" s="245">
        <v>4850.516666666666</v>
      </c>
      <c r="L50" s="245">
        <v>4875.583333333333</v>
      </c>
      <c r="M50" s="246">
        <v>4825.45</v>
      </c>
      <c r="N50" s="246">
        <v>4759</v>
      </c>
      <c r="O50" s="246">
        <v>2118800</v>
      </c>
      <c r="P50" s="247">
        <v>0.08035896389965327</v>
      </c>
    </row>
    <row r="51" spans="1:16" ht="12.75" customHeight="1">
      <c r="A51" s="239">
        <v>41</v>
      </c>
      <c r="B51" s="251" t="s">
        <v>85</v>
      </c>
      <c r="C51" s="248" t="s">
        <v>86</v>
      </c>
      <c r="D51" s="244">
        <v>45407</v>
      </c>
      <c r="E51" s="243">
        <v>734.85</v>
      </c>
      <c r="F51" s="243">
        <v>740.1999999999999</v>
      </c>
      <c r="G51" s="245">
        <v>727.3999999999999</v>
      </c>
      <c r="H51" s="245">
        <v>719.9499999999999</v>
      </c>
      <c r="I51" s="245">
        <v>707.1499999999999</v>
      </c>
      <c r="J51" s="245">
        <v>747.6499999999999</v>
      </c>
      <c r="K51" s="245">
        <v>760.4499999999998</v>
      </c>
      <c r="L51" s="245">
        <v>767.8999999999999</v>
      </c>
      <c r="M51" s="246">
        <v>753</v>
      </c>
      <c r="N51" s="246">
        <v>732.75</v>
      </c>
      <c r="O51" s="246">
        <v>8007000</v>
      </c>
      <c r="P51" s="247">
        <v>0.018572700674214477</v>
      </c>
    </row>
    <row r="52" spans="1:16" ht="12.75" customHeight="1">
      <c r="A52" s="239">
        <v>42</v>
      </c>
      <c r="B52" s="251" t="s">
        <v>61</v>
      </c>
      <c r="C52" s="243" t="s">
        <v>87</v>
      </c>
      <c r="D52" s="244">
        <v>45407</v>
      </c>
      <c r="E52" s="243">
        <v>607.95</v>
      </c>
      <c r="F52" s="243">
        <v>610.9833333333333</v>
      </c>
      <c r="G52" s="245">
        <v>603.9666666666667</v>
      </c>
      <c r="H52" s="245">
        <v>599.9833333333333</v>
      </c>
      <c r="I52" s="245">
        <v>592.9666666666667</v>
      </c>
      <c r="J52" s="245">
        <v>614.9666666666667</v>
      </c>
      <c r="K52" s="245">
        <v>621.9833333333333</v>
      </c>
      <c r="L52" s="245">
        <v>625.9666666666667</v>
      </c>
      <c r="M52" s="246">
        <v>618</v>
      </c>
      <c r="N52" s="246">
        <v>607</v>
      </c>
      <c r="O52" s="246">
        <v>65917800</v>
      </c>
      <c r="P52" s="247">
        <v>0.016699287885728564</v>
      </c>
    </row>
    <row r="53" spans="1:16" ht="12.75" customHeight="1">
      <c r="A53" s="239">
        <v>43</v>
      </c>
      <c r="B53" s="251" t="s">
        <v>66</v>
      </c>
      <c r="C53" s="250" t="s">
        <v>88</v>
      </c>
      <c r="D53" s="244">
        <v>45407</v>
      </c>
      <c r="E53" s="243">
        <v>786.9</v>
      </c>
      <c r="F53" s="243">
        <v>795.6333333333332</v>
      </c>
      <c r="G53" s="245">
        <v>775.8166666666664</v>
      </c>
      <c r="H53" s="245">
        <v>764.7333333333331</v>
      </c>
      <c r="I53" s="245">
        <v>744.9166666666663</v>
      </c>
      <c r="J53" s="245">
        <v>806.7166666666665</v>
      </c>
      <c r="K53" s="245">
        <v>826.5333333333333</v>
      </c>
      <c r="L53" s="245">
        <v>837.6166666666666</v>
      </c>
      <c r="M53" s="246">
        <v>815.45</v>
      </c>
      <c r="N53" s="246">
        <v>784.55</v>
      </c>
      <c r="O53" s="246">
        <v>3762525</v>
      </c>
      <c r="P53" s="247">
        <v>0.005209690023443605</v>
      </c>
    </row>
    <row r="54" spans="1:16" ht="12.75" customHeight="1">
      <c r="A54" s="239">
        <v>44</v>
      </c>
      <c r="B54" s="251" t="s">
        <v>914</v>
      </c>
      <c r="C54" s="248" t="s">
        <v>89</v>
      </c>
      <c r="D54" s="244">
        <v>45407</v>
      </c>
      <c r="E54" s="243">
        <v>373.35</v>
      </c>
      <c r="F54" s="243">
        <v>375.7333333333333</v>
      </c>
      <c r="G54" s="245">
        <v>369.0166666666666</v>
      </c>
      <c r="H54" s="245">
        <v>364.6833333333333</v>
      </c>
      <c r="I54" s="245">
        <v>357.9666666666666</v>
      </c>
      <c r="J54" s="245">
        <v>380.0666666666666</v>
      </c>
      <c r="K54" s="245">
        <v>386.7833333333333</v>
      </c>
      <c r="L54" s="245">
        <v>391.1166666666666</v>
      </c>
      <c r="M54" s="246">
        <v>382.45</v>
      </c>
      <c r="N54" s="246">
        <v>371.4</v>
      </c>
      <c r="O54" s="246">
        <v>9370800</v>
      </c>
      <c r="P54" s="247">
        <v>-0.011226944667201283</v>
      </c>
    </row>
    <row r="55" spans="1:16" ht="12.75" customHeight="1">
      <c r="A55" s="239">
        <v>45</v>
      </c>
      <c r="B55" s="251" t="s">
        <v>66</v>
      </c>
      <c r="C55" s="243" t="s">
        <v>90</v>
      </c>
      <c r="D55" s="244">
        <v>45407</v>
      </c>
      <c r="E55" s="243">
        <v>1177.9</v>
      </c>
      <c r="F55" s="243">
        <v>1183.8666666666666</v>
      </c>
      <c r="G55" s="245">
        <v>1168.9333333333332</v>
      </c>
      <c r="H55" s="245">
        <v>1159.9666666666667</v>
      </c>
      <c r="I55" s="245">
        <v>1145.0333333333333</v>
      </c>
      <c r="J55" s="245">
        <v>1192.833333333333</v>
      </c>
      <c r="K55" s="245">
        <v>1207.7666666666664</v>
      </c>
      <c r="L55" s="245">
        <v>1216.733333333333</v>
      </c>
      <c r="M55" s="246">
        <v>1198.8</v>
      </c>
      <c r="N55" s="246">
        <v>1174.9</v>
      </c>
      <c r="O55" s="246">
        <v>9823750</v>
      </c>
      <c r="P55" s="247">
        <v>0.006983150746364277</v>
      </c>
    </row>
    <row r="56" spans="1:16" ht="12.75" customHeight="1">
      <c r="A56" s="239">
        <v>46</v>
      </c>
      <c r="B56" s="251" t="s">
        <v>42</v>
      </c>
      <c r="C56" s="243" t="s">
        <v>91</v>
      </c>
      <c r="D56" s="244">
        <v>45407</v>
      </c>
      <c r="E56" s="243">
        <v>1399.65</v>
      </c>
      <c r="F56" s="243">
        <v>1406.6166666666668</v>
      </c>
      <c r="G56" s="245">
        <v>1384.4333333333336</v>
      </c>
      <c r="H56" s="245">
        <v>1369.216666666667</v>
      </c>
      <c r="I56" s="245">
        <v>1347.0333333333338</v>
      </c>
      <c r="J56" s="245">
        <v>1421.8333333333335</v>
      </c>
      <c r="K56" s="245">
        <v>1444.0166666666669</v>
      </c>
      <c r="L56" s="245">
        <v>1459.2333333333333</v>
      </c>
      <c r="M56" s="246">
        <v>1428.8</v>
      </c>
      <c r="N56" s="246">
        <v>1391.4</v>
      </c>
      <c r="O56" s="246">
        <v>10634650</v>
      </c>
      <c r="P56" s="247">
        <v>0.05691214470284238</v>
      </c>
    </row>
    <row r="57" spans="1:16" ht="12.75" customHeight="1">
      <c r="A57" s="239">
        <v>47</v>
      </c>
      <c r="B57" s="251" t="s">
        <v>130</v>
      </c>
      <c r="C57" s="243" t="s">
        <v>92</v>
      </c>
      <c r="D57" s="244">
        <v>45407</v>
      </c>
      <c r="E57" s="243">
        <v>456.05</v>
      </c>
      <c r="F57" s="243">
        <v>458.09999999999997</v>
      </c>
      <c r="G57" s="245">
        <v>452.24999999999994</v>
      </c>
      <c r="H57" s="245">
        <v>448.45</v>
      </c>
      <c r="I57" s="245">
        <v>442.59999999999997</v>
      </c>
      <c r="J57" s="245">
        <v>461.8999999999999</v>
      </c>
      <c r="K57" s="245">
        <v>467.74999999999994</v>
      </c>
      <c r="L57" s="245">
        <v>471.5499999999999</v>
      </c>
      <c r="M57" s="246">
        <v>463.95</v>
      </c>
      <c r="N57" s="246">
        <v>454.3</v>
      </c>
      <c r="O57" s="246">
        <v>57710100</v>
      </c>
      <c r="P57" s="247">
        <v>-0.014982615864367898</v>
      </c>
    </row>
    <row r="58" spans="1:16" ht="12.75" customHeight="1">
      <c r="A58" s="239">
        <v>48</v>
      </c>
      <c r="B58" s="251" t="s">
        <v>85</v>
      </c>
      <c r="C58" s="243" t="s">
        <v>93</v>
      </c>
      <c r="D58" s="244">
        <v>45407</v>
      </c>
      <c r="E58" s="243">
        <v>5637.2</v>
      </c>
      <c r="F58" s="243">
        <v>5667.416666666667</v>
      </c>
      <c r="G58" s="245">
        <v>5594.783333333334</v>
      </c>
      <c r="H58" s="245">
        <v>5552.366666666667</v>
      </c>
      <c r="I58" s="245">
        <v>5479.733333333334</v>
      </c>
      <c r="J58" s="245">
        <v>5709.833333333334</v>
      </c>
      <c r="K58" s="245">
        <v>5782.466666666667</v>
      </c>
      <c r="L58" s="245">
        <v>5824.883333333334</v>
      </c>
      <c r="M58" s="246">
        <v>5740.05</v>
      </c>
      <c r="N58" s="246">
        <v>5625</v>
      </c>
      <c r="O58" s="246">
        <v>1675200</v>
      </c>
      <c r="P58" s="247">
        <v>0.05328680562105065</v>
      </c>
    </row>
    <row r="59" spans="1:16" ht="12.75" customHeight="1">
      <c r="A59" s="239">
        <v>49</v>
      </c>
      <c r="B59" s="251" t="s">
        <v>57</v>
      </c>
      <c r="C59" s="243" t="s">
        <v>94</v>
      </c>
      <c r="D59" s="244">
        <v>45407</v>
      </c>
      <c r="E59" s="243">
        <v>2669.15</v>
      </c>
      <c r="F59" s="243">
        <v>2674.116666666667</v>
      </c>
      <c r="G59" s="245">
        <v>2647.3833333333337</v>
      </c>
      <c r="H59" s="245">
        <v>2625.616666666667</v>
      </c>
      <c r="I59" s="245">
        <v>2598.8833333333337</v>
      </c>
      <c r="J59" s="245">
        <v>2695.8833333333337</v>
      </c>
      <c r="K59" s="245">
        <v>2722.6166666666672</v>
      </c>
      <c r="L59" s="245">
        <v>2744.3833333333337</v>
      </c>
      <c r="M59" s="246">
        <v>2700.85</v>
      </c>
      <c r="N59" s="246">
        <v>2652.35</v>
      </c>
      <c r="O59" s="246">
        <v>4069450</v>
      </c>
      <c r="P59" s="247">
        <v>0.0033655505695547117</v>
      </c>
    </row>
    <row r="60" spans="1:16" ht="12.75" customHeight="1">
      <c r="A60" s="239">
        <v>50</v>
      </c>
      <c r="B60" s="251" t="s">
        <v>115</v>
      </c>
      <c r="C60" s="243" t="s">
        <v>95</v>
      </c>
      <c r="D60" s="244">
        <v>45407</v>
      </c>
      <c r="E60" s="243">
        <v>950.45</v>
      </c>
      <c r="F60" s="243">
        <v>958.1333333333333</v>
      </c>
      <c r="G60" s="245">
        <v>940.2666666666667</v>
      </c>
      <c r="H60" s="245">
        <v>930.0833333333334</v>
      </c>
      <c r="I60" s="245">
        <v>912.2166666666667</v>
      </c>
      <c r="J60" s="245">
        <v>968.3166666666666</v>
      </c>
      <c r="K60" s="245">
        <v>986.1833333333332</v>
      </c>
      <c r="L60" s="245">
        <v>996.3666666666666</v>
      </c>
      <c r="M60" s="246">
        <v>976</v>
      </c>
      <c r="N60" s="246">
        <v>947.95</v>
      </c>
      <c r="O60" s="246">
        <v>14965000</v>
      </c>
      <c r="P60" s="247">
        <v>0.00207580018749163</v>
      </c>
    </row>
    <row r="61" spans="1:16" ht="12.75" customHeight="1">
      <c r="A61" s="239">
        <v>51</v>
      </c>
      <c r="B61" s="251" t="s">
        <v>914</v>
      </c>
      <c r="C61" s="250" t="s">
        <v>96</v>
      </c>
      <c r="D61" s="244">
        <v>45407</v>
      </c>
      <c r="E61" s="243">
        <v>1158.2</v>
      </c>
      <c r="F61" s="243">
        <v>1165.1833333333332</v>
      </c>
      <c r="G61" s="245">
        <v>1146.3666666666663</v>
      </c>
      <c r="H61" s="245">
        <v>1134.533333333333</v>
      </c>
      <c r="I61" s="245">
        <v>1115.7166666666662</v>
      </c>
      <c r="J61" s="245">
        <v>1177.0166666666664</v>
      </c>
      <c r="K61" s="245">
        <v>1195.8333333333335</v>
      </c>
      <c r="L61" s="245">
        <v>1207.6666666666665</v>
      </c>
      <c r="M61" s="246">
        <v>1184</v>
      </c>
      <c r="N61" s="246">
        <v>1153.35</v>
      </c>
      <c r="O61" s="246">
        <v>1458800</v>
      </c>
      <c r="P61" s="247">
        <v>0.042</v>
      </c>
    </row>
    <row r="62" spans="1:16" ht="12.75" customHeight="1">
      <c r="A62" s="239">
        <v>52</v>
      </c>
      <c r="B62" s="251" t="s">
        <v>40</v>
      </c>
      <c r="C62" s="248" t="s">
        <v>97</v>
      </c>
      <c r="D62" s="244">
        <v>45407</v>
      </c>
      <c r="E62" s="243">
        <v>299.1</v>
      </c>
      <c r="F62" s="243">
        <v>296.0333333333333</v>
      </c>
      <c r="G62" s="245">
        <v>290.6166666666666</v>
      </c>
      <c r="H62" s="245">
        <v>282.1333333333333</v>
      </c>
      <c r="I62" s="245">
        <v>276.71666666666664</v>
      </c>
      <c r="J62" s="245">
        <v>304.5166666666666</v>
      </c>
      <c r="K62" s="245">
        <v>309.93333333333334</v>
      </c>
      <c r="L62" s="245">
        <v>318.4166666666666</v>
      </c>
      <c r="M62" s="246">
        <v>301.45</v>
      </c>
      <c r="N62" s="246">
        <v>287.55</v>
      </c>
      <c r="O62" s="246">
        <v>19184400</v>
      </c>
      <c r="P62" s="247">
        <v>-0.12567678424938475</v>
      </c>
    </row>
    <row r="63" spans="1:16" ht="12.75" customHeight="1">
      <c r="A63" s="239">
        <v>53</v>
      </c>
      <c r="B63" s="251" t="s">
        <v>61</v>
      </c>
      <c r="C63" s="243" t="s">
        <v>98</v>
      </c>
      <c r="D63" s="244">
        <v>45407</v>
      </c>
      <c r="E63" s="243">
        <v>156.35</v>
      </c>
      <c r="F63" s="243">
        <v>157.24999999999997</v>
      </c>
      <c r="G63" s="245">
        <v>155.04999999999995</v>
      </c>
      <c r="H63" s="245">
        <v>153.74999999999997</v>
      </c>
      <c r="I63" s="245">
        <v>151.54999999999995</v>
      </c>
      <c r="J63" s="245">
        <v>158.54999999999995</v>
      </c>
      <c r="K63" s="245">
        <v>160.74999999999994</v>
      </c>
      <c r="L63" s="245">
        <v>162.04999999999995</v>
      </c>
      <c r="M63" s="246">
        <v>159.45</v>
      </c>
      <c r="N63" s="246">
        <v>155.95</v>
      </c>
      <c r="O63" s="246">
        <v>33025000</v>
      </c>
      <c r="P63" s="247">
        <v>-0.006019563581640331</v>
      </c>
    </row>
    <row r="64" spans="1:16" ht="12.75" customHeight="1">
      <c r="A64" s="239">
        <v>54</v>
      </c>
      <c r="B64" s="251" t="s">
        <v>40</v>
      </c>
      <c r="C64" s="243" t="s">
        <v>99</v>
      </c>
      <c r="D64" s="244">
        <v>45407</v>
      </c>
      <c r="E64" s="243">
        <v>3056.7</v>
      </c>
      <c r="F64" s="243">
        <v>3056.9499999999994</v>
      </c>
      <c r="G64" s="245">
        <v>3014.799999999999</v>
      </c>
      <c r="H64" s="245">
        <v>2972.8999999999996</v>
      </c>
      <c r="I64" s="245">
        <v>2930.749999999999</v>
      </c>
      <c r="J64" s="245">
        <v>3098.8499999999985</v>
      </c>
      <c r="K64" s="245">
        <v>3140.999999999999</v>
      </c>
      <c r="L64" s="245">
        <v>3182.8999999999983</v>
      </c>
      <c r="M64" s="246">
        <v>3099.1</v>
      </c>
      <c r="N64" s="246">
        <v>3015.05</v>
      </c>
      <c r="O64" s="246">
        <v>3101700</v>
      </c>
      <c r="P64" s="247">
        <v>0.006424608196242578</v>
      </c>
    </row>
    <row r="65" spans="1:16" ht="12.75" customHeight="1">
      <c r="A65" s="239">
        <v>55</v>
      </c>
      <c r="B65" s="251" t="s">
        <v>57</v>
      </c>
      <c r="C65" s="243" t="s">
        <v>100</v>
      </c>
      <c r="D65" s="244">
        <v>45407</v>
      </c>
      <c r="E65" s="243">
        <v>501.6</v>
      </c>
      <c r="F65" s="243">
        <v>503.0333333333333</v>
      </c>
      <c r="G65" s="245">
        <v>498.0666666666666</v>
      </c>
      <c r="H65" s="245">
        <v>494.5333333333333</v>
      </c>
      <c r="I65" s="245">
        <v>489.5666666666666</v>
      </c>
      <c r="J65" s="245">
        <v>506.5666666666666</v>
      </c>
      <c r="K65" s="245">
        <v>511.5333333333333</v>
      </c>
      <c r="L65" s="245">
        <v>515.0666666666666</v>
      </c>
      <c r="M65" s="246">
        <v>508</v>
      </c>
      <c r="N65" s="246">
        <v>499.5</v>
      </c>
      <c r="O65" s="246">
        <v>25032500</v>
      </c>
      <c r="P65" s="247">
        <v>0.022569444444444444</v>
      </c>
    </row>
    <row r="66" spans="1:16" ht="12.75" customHeight="1">
      <c r="A66" s="239">
        <v>56</v>
      </c>
      <c r="B66" s="251" t="s">
        <v>47</v>
      </c>
      <c r="C66" s="248" t="s">
        <v>101</v>
      </c>
      <c r="D66" s="244">
        <v>45407</v>
      </c>
      <c r="E66" s="243">
        <v>1954.55</v>
      </c>
      <c r="F66" s="243">
        <v>1957.2</v>
      </c>
      <c r="G66" s="245">
        <v>1937.45</v>
      </c>
      <c r="H66" s="245">
        <v>1920.35</v>
      </c>
      <c r="I66" s="245">
        <v>1900.6</v>
      </c>
      <c r="J66" s="245">
        <v>1974.3000000000002</v>
      </c>
      <c r="K66" s="245">
        <v>1994.0500000000002</v>
      </c>
      <c r="L66" s="245">
        <v>2011.1500000000003</v>
      </c>
      <c r="M66" s="246">
        <v>1976.95</v>
      </c>
      <c r="N66" s="246">
        <v>1940.1</v>
      </c>
      <c r="O66" s="246">
        <v>3045250</v>
      </c>
      <c r="P66" s="247">
        <v>-0.08893044128646223</v>
      </c>
    </row>
    <row r="67" spans="1:16" ht="12.75" customHeight="1">
      <c r="A67" s="239">
        <v>57</v>
      </c>
      <c r="B67" s="251" t="s">
        <v>914</v>
      </c>
      <c r="C67" s="243" t="s">
        <v>102</v>
      </c>
      <c r="D67" s="244">
        <v>45407</v>
      </c>
      <c r="E67" s="243">
        <v>2320.15</v>
      </c>
      <c r="F67" s="243">
        <v>2318.266666666667</v>
      </c>
      <c r="G67" s="245">
        <v>2288.933333333334</v>
      </c>
      <c r="H67" s="245">
        <v>2257.716666666667</v>
      </c>
      <c r="I67" s="245">
        <v>2228.383333333334</v>
      </c>
      <c r="J67" s="245">
        <v>2349.4833333333336</v>
      </c>
      <c r="K67" s="245">
        <v>2378.8166666666666</v>
      </c>
      <c r="L67" s="245">
        <v>2410.0333333333333</v>
      </c>
      <c r="M67" s="246">
        <v>2347.6</v>
      </c>
      <c r="N67" s="246">
        <v>2287.05</v>
      </c>
      <c r="O67" s="246">
        <v>2707800</v>
      </c>
      <c r="P67" s="247">
        <v>-0.05318367775097031</v>
      </c>
    </row>
    <row r="68" spans="1:16" ht="12.75" customHeight="1">
      <c r="A68" s="239">
        <v>58</v>
      </c>
      <c r="B68" s="251" t="s">
        <v>42</v>
      </c>
      <c r="C68" s="248" t="s">
        <v>104</v>
      </c>
      <c r="D68" s="244">
        <v>45407</v>
      </c>
      <c r="E68" s="243">
        <v>3783.4</v>
      </c>
      <c r="F68" s="243">
        <v>3774.933333333333</v>
      </c>
      <c r="G68" s="245">
        <v>3738.516666666666</v>
      </c>
      <c r="H68" s="245">
        <v>3693.633333333333</v>
      </c>
      <c r="I68" s="245">
        <v>3657.2166666666662</v>
      </c>
      <c r="J68" s="245">
        <v>3819.8166666666657</v>
      </c>
      <c r="K68" s="245">
        <v>3856.2333333333327</v>
      </c>
      <c r="L68" s="245">
        <v>3901.1166666666654</v>
      </c>
      <c r="M68" s="246">
        <v>3811.35</v>
      </c>
      <c r="N68" s="246">
        <v>3730.05</v>
      </c>
      <c r="O68" s="246">
        <v>2887800</v>
      </c>
      <c r="P68" s="247">
        <v>-0.0016594067620825555</v>
      </c>
    </row>
    <row r="69" spans="1:16" ht="12.75" customHeight="1">
      <c r="A69" s="239">
        <v>59</v>
      </c>
      <c r="B69" s="251" t="s">
        <v>40</v>
      </c>
      <c r="C69" s="243" t="s">
        <v>105</v>
      </c>
      <c r="D69" s="244">
        <v>45407</v>
      </c>
      <c r="E69" s="243">
        <v>7852.1</v>
      </c>
      <c r="F69" s="243">
        <v>7887.633333333334</v>
      </c>
      <c r="G69" s="245">
        <v>7779.266666666668</v>
      </c>
      <c r="H69" s="245">
        <v>7706.433333333334</v>
      </c>
      <c r="I69" s="245">
        <v>7598.066666666668</v>
      </c>
      <c r="J69" s="245">
        <v>7960.466666666668</v>
      </c>
      <c r="K69" s="245">
        <v>8068.833333333335</v>
      </c>
      <c r="L69" s="245">
        <v>8141.666666666668</v>
      </c>
      <c r="M69" s="246">
        <v>7996</v>
      </c>
      <c r="N69" s="246">
        <v>7814.8</v>
      </c>
      <c r="O69" s="246">
        <v>1094600</v>
      </c>
      <c r="P69" s="247">
        <v>-0.03940324703817464</v>
      </c>
    </row>
    <row r="70" spans="1:16" ht="12.75" customHeight="1">
      <c r="A70" s="239">
        <v>60</v>
      </c>
      <c r="B70" s="251" t="s">
        <v>106</v>
      </c>
      <c r="C70" s="250" t="s">
        <v>107</v>
      </c>
      <c r="D70" s="244">
        <v>45407</v>
      </c>
      <c r="E70" s="243">
        <v>909.65</v>
      </c>
      <c r="F70" s="243">
        <v>913.6666666666666</v>
      </c>
      <c r="G70" s="245">
        <v>903.5333333333333</v>
      </c>
      <c r="H70" s="245">
        <v>897.4166666666666</v>
      </c>
      <c r="I70" s="245">
        <v>887.2833333333333</v>
      </c>
      <c r="J70" s="245">
        <v>919.7833333333333</v>
      </c>
      <c r="K70" s="245">
        <v>929.9166666666667</v>
      </c>
      <c r="L70" s="245">
        <v>936.0333333333333</v>
      </c>
      <c r="M70" s="246">
        <v>923.8</v>
      </c>
      <c r="N70" s="246">
        <v>907.55</v>
      </c>
      <c r="O70" s="246">
        <v>42772950</v>
      </c>
      <c r="P70" s="247">
        <v>0.0029403799280380703</v>
      </c>
    </row>
    <row r="71" spans="1:16" ht="12.75" customHeight="1">
      <c r="A71" s="239">
        <v>61</v>
      </c>
      <c r="B71" s="251" t="s">
        <v>42</v>
      </c>
      <c r="C71" s="243" t="s">
        <v>108</v>
      </c>
      <c r="D71" s="244">
        <v>45407</v>
      </c>
      <c r="E71" s="243">
        <v>6102.9</v>
      </c>
      <c r="F71" s="243">
        <v>6131.8</v>
      </c>
      <c r="G71" s="245">
        <v>6066.5</v>
      </c>
      <c r="H71" s="245">
        <v>6030.099999999999</v>
      </c>
      <c r="I71" s="245">
        <v>5964.799999999999</v>
      </c>
      <c r="J71" s="245">
        <v>6168.200000000001</v>
      </c>
      <c r="K71" s="245">
        <v>6233.500000000002</v>
      </c>
      <c r="L71" s="245">
        <v>6269.9000000000015</v>
      </c>
      <c r="M71" s="246">
        <v>6197.1</v>
      </c>
      <c r="N71" s="246">
        <v>6095.4</v>
      </c>
      <c r="O71" s="246">
        <v>1984250</v>
      </c>
      <c r="P71" s="247">
        <v>-0.005201478974744626</v>
      </c>
    </row>
    <row r="72" spans="1:16" ht="12.75" customHeight="1">
      <c r="A72" s="239">
        <v>62</v>
      </c>
      <c r="B72" s="251" t="s">
        <v>54</v>
      </c>
      <c r="C72" s="243" t="s">
        <v>109</v>
      </c>
      <c r="D72" s="244">
        <v>45407</v>
      </c>
      <c r="E72" s="243">
        <v>4312.9</v>
      </c>
      <c r="F72" s="243">
        <v>4322.783333333333</v>
      </c>
      <c r="G72" s="245">
        <v>4261.116666666666</v>
      </c>
      <c r="H72" s="245">
        <v>4209.333333333333</v>
      </c>
      <c r="I72" s="245">
        <v>4147.666666666666</v>
      </c>
      <c r="J72" s="245">
        <v>4374.566666666666</v>
      </c>
      <c r="K72" s="245">
        <v>4436.233333333334</v>
      </c>
      <c r="L72" s="245">
        <v>4488.0166666666655</v>
      </c>
      <c r="M72" s="246">
        <v>4384.45</v>
      </c>
      <c r="N72" s="246">
        <v>4271</v>
      </c>
      <c r="O72" s="246">
        <v>2853900</v>
      </c>
      <c r="P72" s="247">
        <v>-0.02725917089173874</v>
      </c>
    </row>
    <row r="73" spans="1:16" ht="12.75" customHeight="1">
      <c r="A73" s="239">
        <v>63</v>
      </c>
      <c r="B73" s="251" t="s">
        <v>54</v>
      </c>
      <c r="C73" s="243" t="s">
        <v>110</v>
      </c>
      <c r="D73" s="244">
        <v>45407</v>
      </c>
      <c r="E73" s="243">
        <v>3025.55</v>
      </c>
      <c r="F73" s="243">
        <v>3039.25</v>
      </c>
      <c r="G73" s="245">
        <v>3001.65</v>
      </c>
      <c r="H73" s="245">
        <v>2977.75</v>
      </c>
      <c r="I73" s="245">
        <v>2940.15</v>
      </c>
      <c r="J73" s="245">
        <v>3063.15</v>
      </c>
      <c r="K73" s="245">
        <v>3100.7500000000005</v>
      </c>
      <c r="L73" s="245">
        <v>3124.65</v>
      </c>
      <c r="M73" s="246">
        <v>3076.85</v>
      </c>
      <c r="N73" s="246">
        <v>3015.35</v>
      </c>
      <c r="O73" s="246">
        <v>1902175</v>
      </c>
      <c r="P73" s="247">
        <v>-0.015373665480427047</v>
      </c>
    </row>
    <row r="74" spans="1:16" ht="12.75" customHeight="1">
      <c r="A74" s="239">
        <v>64</v>
      </c>
      <c r="B74" s="251" t="s">
        <v>54</v>
      </c>
      <c r="C74" s="243" t="s">
        <v>111</v>
      </c>
      <c r="D74" s="244">
        <v>45407</v>
      </c>
      <c r="E74" s="243">
        <v>399.95</v>
      </c>
      <c r="F74" s="243">
        <v>395.3666666666666</v>
      </c>
      <c r="G74" s="245">
        <v>387.6833333333332</v>
      </c>
      <c r="H74" s="245">
        <v>375.41666666666663</v>
      </c>
      <c r="I74" s="245">
        <v>367.73333333333323</v>
      </c>
      <c r="J74" s="245">
        <v>407.6333333333332</v>
      </c>
      <c r="K74" s="245">
        <v>415.3166666666666</v>
      </c>
      <c r="L74" s="245">
        <v>427.5833333333332</v>
      </c>
      <c r="M74" s="246">
        <v>403.05</v>
      </c>
      <c r="N74" s="246">
        <v>383.1</v>
      </c>
      <c r="O74" s="246">
        <v>22150800</v>
      </c>
      <c r="P74" s="247">
        <v>-0.1343556555993247</v>
      </c>
    </row>
    <row r="75" spans="1:16" ht="12.75" customHeight="1">
      <c r="A75" s="239">
        <v>65</v>
      </c>
      <c r="B75" s="251" t="s">
        <v>61</v>
      </c>
      <c r="C75" s="243" t="s">
        <v>112</v>
      </c>
      <c r="D75" s="244">
        <v>45407</v>
      </c>
      <c r="E75" s="243">
        <v>156.55</v>
      </c>
      <c r="F75" s="243">
        <v>157.78333333333333</v>
      </c>
      <c r="G75" s="245">
        <v>155.06666666666666</v>
      </c>
      <c r="H75" s="245">
        <v>153.58333333333334</v>
      </c>
      <c r="I75" s="245">
        <v>150.86666666666667</v>
      </c>
      <c r="J75" s="245">
        <v>159.26666666666665</v>
      </c>
      <c r="K75" s="245">
        <v>161.9833333333333</v>
      </c>
      <c r="L75" s="245">
        <v>163.46666666666664</v>
      </c>
      <c r="M75" s="246">
        <v>160.5</v>
      </c>
      <c r="N75" s="246">
        <v>156.3</v>
      </c>
      <c r="O75" s="246">
        <v>112970000</v>
      </c>
      <c r="P75" s="247">
        <v>0.0524501583752562</v>
      </c>
    </row>
    <row r="76" spans="1:16" ht="12.75" customHeight="1">
      <c r="A76" s="239">
        <v>66</v>
      </c>
      <c r="B76" s="251" t="s">
        <v>82</v>
      </c>
      <c r="C76" s="243" t="s">
        <v>113</v>
      </c>
      <c r="D76" s="244">
        <v>45407</v>
      </c>
      <c r="E76" s="243">
        <v>201.95</v>
      </c>
      <c r="F76" s="243">
        <v>202.63333333333333</v>
      </c>
      <c r="G76" s="245">
        <v>199.46666666666664</v>
      </c>
      <c r="H76" s="245">
        <v>196.98333333333332</v>
      </c>
      <c r="I76" s="245">
        <v>193.81666666666663</v>
      </c>
      <c r="J76" s="245">
        <v>205.11666666666665</v>
      </c>
      <c r="K76" s="245">
        <v>208.28333333333333</v>
      </c>
      <c r="L76" s="245">
        <v>210.76666666666665</v>
      </c>
      <c r="M76" s="246">
        <v>205.8</v>
      </c>
      <c r="N76" s="246">
        <v>200.15</v>
      </c>
      <c r="O76" s="246">
        <v>133013550</v>
      </c>
      <c r="P76" s="247">
        <v>0.033081050349998226</v>
      </c>
    </row>
    <row r="77" spans="1:16" ht="12.75" customHeight="1">
      <c r="A77" s="239">
        <v>67</v>
      </c>
      <c r="B77" s="251" t="s">
        <v>42</v>
      </c>
      <c r="C77" s="243" t="s">
        <v>114</v>
      </c>
      <c r="D77" s="244">
        <v>45407</v>
      </c>
      <c r="E77" s="243">
        <v>1054.65</v>
      </c>
      <c r="F77" s="243">
        <v>1054.2166666666667</v>
      </c>
      <c r="G77" s="245">
        <v>1034.6833333333334</v>
      </c>
      <c r="H77" s="245">
        <v>1014.7166666666667</v>
      </c>
      <c r="I77" s="245">
        <v>995.1833333333334</v>
      </c>
      <c r="J77" s="245">
        <v>1074.1833333333334</v>
      </c>
      <c r="K77" s="245">
        <v>1093.7166666666667</v>
      </c>
      <c r="L77" s="245">
        <v>1113.6833333333334</v>
      </c>
      <c r="M77" s="246">
        <v>1073.75</v>
      </c>
      <c r="N77" s="246">
        <v>1034.25</v>
      </c>
      <c r="O77" s="246">
        <v>13400900</v>
      </c>
      <c r="P77" s="247">
        <v>0.01890744721900667</v>
      </c>
    </row>
    <row r="78" spans="1:16" ht="12.75" customHeight="1">
      <c r="A78" s="239">
        <v>68</v>
      </c>
      <c r="B78" s="251" t="s">
        <v>115</v>
      </c>
      <c r="C78" s="243" t="s">
        <v>116</v>
      </c>
      <c r="D78" s="244">
        <v>45407</v>
      </c>
      <c r="E78" s="243">
        <v>83.95</v>
      </c>
      <c r="F78" s="243">
        <v>84.53333333333335</v>
      </c>
      <c r="G78" s="245">
        <v>83.2166666666667</v>
      </c>
      <c r="H78" s="245">
        <v>82.48333333333335</v>
      </c>
      <c r="I78" s="245">
        <v>81.1666666666667</v>
      </c>
      <c r="J78" s="245">
        <v>85.2666666666667</v>
      </c>
      <c r="K78" s="245">
        <v>86.58333333333333</v>
      </c>
      <c r="L78" s="245">
        <v>87.31666666666669</v>
      </c>
      <c r="M78" s="246">
        <v>85.85</v>
      </c>
      <c r="N78" s="246">
        <v>83.8</v>
      </c>
      <c r="O78" s="246">
        <v>185580000</v>
      </c>
      <c r="P78" s="247">
        <v>0.0027353960245577774</v>
      </c>
    </row>
    <row r="79" spans="1:16" ht="12.75" customHeight="1">
      <c r="A79" s="239">
        <v>69</v>
      </c>
      <c r="B79" s="251" t="s">
        <v>914</v>
      </c>
      <c r="C79" s="243" t="s">
        <v>117</v>
      </c>
      <c r="D79" s="244">
        <v>45407</v>
      </c>
      <c r="E79" s="243">
        <v>700.15</v>
      </c>
      <c r="F79" s="243">
        <v>703.6666666666666</v>
      </c>
      <c r="G79" s="245">
        <v>692.8833333333332</v>
      </c>
      <c r="H79" s="245">
        <v>685.6166666666666</v>
      </c>
      <c r="I79" s="245">
        <v>674.8333333333331</v>
      </c>
      <c r="J79" s="245">
        <v>710.9333333333333</v>
      </c>
      <c r="K79" s="245">
        <v>721.7166666666668</v>
      </c>
      <c r="L79" s="245">
        <v>728.9833333333333</v>
      </c>
      <c r="M79" s="246">
        <v>714.45</v>
      </c>
      <c r="N79" s="246">
        <v>696.4</v>
      </c>
      <c r="O79" s="246">
        <v>8193900</v>
      </c>
      <c r="P79" s="247">
        <v>0.09237435008665511</v>
      </c>
    </row>
    <row r="80" spans="1:16" ht="12.75" customHeight="1">
      <c r="A80" s="239">
        <v>70</v>
      </c>
      <c r="B80" s="251" t="s">
        <v>57</v>
      </c>
      <c r="C80" s="249" t="s">
        <v>118</v>
      </c>
      <c r="D80" s="244">
        <v>45407</v>
      </c>
      <c r="E80" s="243">
        <v>1204.1</v>
      </c>
      <c r="F80" s="243">
        <v>1212.9</v>
      </c>
      <c r="G80" s="245">
        <v>1189.6000000000001</v>
      </c>
      <c r="H80" s="245">
        <v>1175.1000000000001</v>
      </c>
      <c r="I80" s="245">
        <v>1151.8000000000002</v>
      </c>
      <c r="J80" s="245">
        <v>1227.4</v>
      </c>
      <c r="K80" s="245">
        <v>1250.7000000000003</v>
      </c>
      <c r="L80" s="245">
        <v>1265.2</v>
      </c>
      <c r="M80" s="246">
        <v>1236.2</v>
      </c>
      <c r="N80" s="246">
        <v>1198.4</v>
      </c>
      <c r="O80" s="246">
        <v>6478500</v>
      </c>
      <c r="P80" s="247">
        <v>0.08754406580493537</v>
      </c>
    </row>
    <row r="81" spans="1:16" ht="12.75" customHeight="1">
      <c r="A81" s="239">
        <v>71</v>
      </c>
      <c r="B81" s="251" t="s">
        <v>106</v>
      </c>
      <c r="C81" s="243" t="s">
        <v>119</v>
      </c>
      <c r="D81" s="244">
        <v>45407</v>
      </c>
      <c r="E81" s="243">
        <v>2680.55</v>
      </c>
      <c r="F81" s="243">
        <v>2682.05</v>
      </c>
      <c r="G81" s="245">
        <v>2662.4500000000003</v>
      </c>
      <c r="H81" s="245">
        <v>2644.35</v>
      </c>
      <c r="I81" s="245">
        <v>2624.75</v>
      </c>
      <c r="J81" s="245">
        <v>2700.1500000000005</v>
      </c>
      <c r="K81" s="245">
        <v>2719.750000000001</v>
      </c>
      <c r="L81" s="245">
        <v>2737.850000000001</v>
      </c>
      <c r="M81" s="246">
        <v>2701.65</v>
      </c>
      <c r="N81" s="246">
        <v>2663.95</v>
      </c>
      <c r="O81" s="246">
        <v>4079775</v>
      </c>
      <c r="P81" s="247">
        <v>0.015848610289769367</v>
      </c>
    </row>
    <row r="82" spans="1:16" ht="12.75" customHeight="1">
      <c r="A82" s="239">
        <v>72</v>
      </c>
      <c r="B82" s="251" t="s">
        <v>42</v>
      </c>
      <c r="C82" s="243" t="s">
        <v>120</v>
      </c>
      <c r="D82" s="244">
        <v>45407</v>
      </c>
      <c r="E82" s="243">
        <v>422.9</v>
      </c>
      <c r="F82" s="243">
        <v>427.15000000000003</v>
      </c>
      <c r="G82" s="245">
        <v>417.45000000000005</v>
      </c>
      <c r="H82" s="245">
        <v>412</v>
      </c>
      <c r="I82" s="245">
        <v>402.3</v>
      </c>
      <c r="J82" s="245">
        <v>432.6000000000001</v>
      </c>
      <c r="K82" s="245">
        <v>442.3</v>
      </c>
      <c r="L82" s="245">
        <v>447.7500000000001</v>
      </c>
      <c r="M82" s="246">
        <v>436.85</v>
      </c>
      <c r="N82" s="246">
        <v>421.7</v>
      </c>
      <c r="O82" s="246">
        <v>10778000</v>
      </c>
      <c r="P82" s="247">
        <v>0.028631418209581982</v>
      </c>
    </row>
    <row r="83" spans="1:16" ht="12.75" customHeight="1">
      <c r="A83" s="239">
        <v>73</v>
      </c>
      <c r="B83" s="251" t="s">
        <v>47</v>
      </c>
      <c r="C83" s="243" t="s">
        <v>121</v>
      </c>
      <c r="D83" s="244">
        <v>45407</v>
      </c>
      <c r="E83" s="243">
        <v>2261.1</v>
      </c>
      <c r="F83" s="243">
        <v>2274.5499999999997</v>
      </c>
      <c r="G83" s="245">
        <v>2244.6999999999994</v>
      </c>
      <c r="H83" s="245">
        <v>2228.2999999999997</v>
      </c>
      <c r="I83" s="245">
        <v>2198.4499999999994</v>
      </c>
      <c r="J83" s="245">
        <v>2290.9499999999994</v>
      </c>
      <c r="K83" s="245">
        <v>2320.7999999999997</v>
      </c>
      <c r="L83" s="245">
        <v>2337.1999999999994</v>
      </c>
      <c r="M83" s="246">
        <v>2304.4</v>
      </c>
      <c r="N83" s="246">
        <v>2258.15</v>
      </c>
      <c r="O83" s="246">
        <v>6979941</v>
      </c>
      <c r="P83" s="247">
        <v>0.03318505966250088</v>
      </c>
    </row>
    <row r="84" spans="1:16" ht="12.75" customHeight="1">
      <c r="A84" s="239">
        <v>74</v>
      </c>
      <c r="B84" s="251" t="s">
        <v>82</v>
      </c>
      <c r="C84" s="243" t="s">
        <v>122</v>
      </c>
      <c r="D84" s="244">
        <v>45407</v>
      </c>
      <c r="E84" s="243">
        <v>562.45</v>
      </c>
      <c r="F84" s="243">
        <v>563.55</v>
      </c>
      <c r="G84" s="245">
        <v>557.6999999999999</v>
      </c>
      <c r="H84" s="245">
        <v>552.9499999999999</v>
      </c>
      <c r="I84" s="245">
        <v>547.0999999999999</v>
      </c>
      <c r="J84" s="245">
        <v>568.3</v>
      </c>
      <c r="K84" s="245">
        <v>574.1499999999999</v>
      </c>
      <c r="L84" s="245">
        <v>578.9</v>
      </c>
      <c r="M84" s="246">
        <v>569.4</v>
      </c>
      <c r="N84" s="246">
        <v>558.8</v>
      </c>
      <c r="O84" s="246">
        <v>6491250</v>
      </c>
      <c r="P84" s="247">
        <v>0.017836142689141514</v>
      </c>
    </row>
    <row r="85" spans="1:16" ht="12.75" customHeight="1">
      <c r="A85" s="239">
        <v>75</v>
      </c>
      <c r="B85" s="251" t="s">
        <v>40</v>
      </c>
      <c r="C85" s="243" t="s">
        <v>123</v>
      </c>
      <c r="D85" s="244">
        <v>45407</v>
      </c>
      <c r="E85" s="243">
        <v>3645.95</v>
      </c>
      <c r="F85" s="243">
        <v>3630.7999999999997</v>
      </c>
      <c r="G85" s="245">
        <v>3570.7999999999993</v>
      </c>
      <c r="H85" s="245">
        <v>3495.6499999999996</v>
      </c>
      <c r="I85" s="245">
        <v>3435.649999999999</v>
      </c>
      <c r="J85" s="245">
        <v>3705.9499999999994</v>
      </c>
      <c r="K85" s="245">
        <v>3765.9500000000003</v>
      </c>
      <c r="L85" s="245">
        <v>3841.0999999999995</v>
      </c>
      <c r="M85" s="246">
        <v>3690.8</v>
      </c>
      <c r="N85" s="246">
        <v>3555.65</v>
      </c>
      <c r="O85" s="246">
        <v>8014500</v>
      </c>
      <c r="P85" s="247">
        <v>0.05011792452830189</v>
      </c>
    </row>
    <row r="86" spans="1:16" ht="12.75" customHeight="1">
      <c r="A86" s="239">
        <v>76</v>
      </c>
      <c r="B86" s="251" t="s">
        <v>40</v>
      </c>
      <c r="C86" s="250" t="s">
        <v>124</v>
      </c>
      <c r="D86" s="244">
        <v>45407</v>
      </c>
      <c r="E86" s="243">
        <v>1516.25</v>
      </c>
      <c r="F86" s="243">
        <v>1517.0999999999997</v>
      </c>
      <c r="G86" s="245">
        <v>1491.7499999999993</v>
      </c>
      <c r="H86" s="245">
        <v>1467.2499999999995</v>
      </c>
      <c r="I86" s="245">
        <v>1441.8999999999992</v>
      </c>
      <c r="J86" s="245">
        <v>1541.5999999999995</v>
      </c>
      <c r="K86" s="245">
        <v>1566.9499999999998</v>
      </c>
      <c r="L86" s="245">
        <v>1591.4499999999996</v>
      </c>
      <c r="M86" s="246">
        <v>1542.45</v>
      </c>
      <c r="N86" s="246">
        <v>1492.6</v>
      </c>
      <c r="O86" s="246">
        <v>7784500</v>
      </c>
      <c r="P86" s="247">
        <v>0.09857465424781259</v>
      </c>
    </row>
    <row r="87" spans="1:16" ht="12.75" customHeight="1">
      <c r="A87" s="239">
        <v>77</v>
      </c>
      <c r="B87" s="251" t="s">
        <v>85</v>
      </c>
      <c r="C87" s="243" t="s">
        <v>125</v>
      </c>
      <c r="D87" s="244">
        <v>45407</v>
      </c>
      <c r="E87" s="243">
        <v>1527.15</v>
      </c>
      <c r="F87" s="243">
        <v>1531.7333333333333</v>
      </c>
      <c r="G87" s="245">
        <v>1516.8666666666668</v>
      </c>
      <c r="H87" s="245">
        <v>1506.5833333333335</v>
      </c>
      <c r="I87" s="245">
        <v>1491.716666666667</v>
      </c>
      <c r="J87" s="245">
        <v>1542.0166666666667</v>
      </c>
      <c r="K87" s="245">
        <v>1556.883333333333</v>
      </c>
      <c r="L87" s="245">
        <v>1567.1666666666665</v>
      </c>
      <c r="M87" s="246">
        <v>1546.6</v>
      </c>
      <c r="N87" s="246">
        <v>1521.45</v>
      </c>
      <c r="O87" s="246">
        <v>16066400</v>
      </c>
      <c r="P87" s="247">
        <v>0.030392817059483726</v>
      </c>
    </row>
    <row r="88" spans="1:16" ht="12.75" customHeight="1">
      <c r="A88" s="239">
        <v>78</v>
      </c>
      <c r="B88" s="251" t="s">
        <v>66</v>
      </c>
      <c r="C88" s="243" t="s">
        <v>126</v>
      </c>
      <c r="D88" s="244">
        <v>45407</v>
      </c>
      <c r="E88" s="243">
        <v>3688</v>
      </c>
      <c r="F88" s="243">
        <v>3702.2666666666664</v>
      </c>
      <c r="G88" s="245">
        <v>3658.2333333333327</v>
      </c>
      <c r="H88" s="245">
        <v>3628.4666666666662</v>
      </c>
      <c r="I88" s="245">
        <v>3584.4333333333325</v>
      </c>
      <c r="J88" s="245">
        <v>3732.033333333333</v>
      </c>
      <c r="K88" s="245">
        <v>3776.0666666666666</v>
      </c>
      <c r="L88" s="245">
        <v>3805.833333333333</v>
      </c>
      <c r="M88" s="246">
        <v>3746.3</v>
      </c>
      <c r="N88" s="246">
        <v>3672.5</v>
      </c>
      <c r="O88" s="246">
        <v>2924700</v>
      </c>
      <c r="P88" s="247">
        <v>-0.009650548557496953</v>
      </c>
    </row>
    <row r="89" spans="1:16" ht="12.75" customHeight="1">
      <c r="A89" s="239">
        <v>79</v>
      </c>
      <c r="B89" s="251" t="s">
        <v>61</v>
      </c>
      <c r="C89" s="243" t="s">
        <v>127</v>
      </c>
      <c r="D89" s="244">
        <v>45407</v>
      </c>
      <c r="E89" s="243">
        <v>1524.8</v>
      </c>
      <c r="F89" s="243">
        <v>1526.2333333333333</v>
      </c>
      <c r="G89" s="245">
        <v>1517.0666666666666</v>
      </c>
      <c r="H89" s="245">
        <v>1509.3333333333333</v>
      </c>
      <c r="I89" s="245">
        <v>1500.1666666666665</v>
      </c>
      <c r="J89" s="245">
        <v>1533.9666666666667</v>
      </c>
      <c r="K89" s="245">
        <v>1543.1333333333332</v>
      </c>
      <c r="L89" s="245">
        <v>1550.8666666666668</v>
      </c>
      <c r="M89" s="246">
        <v>1535.4</v>
      </c>
      <c r="N89" s="246">
        <v>1518.5</v>
      </c>
      <c r="O89" s="246">
        <v>179672350</v>
      </c>
      <c r="P89" s="247">
        <v>0.04623351834000019</v>
      </c>
    </row>
    <row r="90" spans="1:16" ht="12.75" customHeight="1">
      <c r="A90" s="239">
        <v>80</v>
      </c>
      <c r="B90" s="251" t="s">
        <v>66</v>
      </c>
      <c r="C90" s="243" t="s">
        <v>128</v>
      </c>
      <c r="D90" s="244">
        <v>45407</v>
      </c>
      <c r="E90" s="243">
        <v>619.2</v>
      </c>
      <c r="F90" s="243">
        <v>621.1833333333333</v>
      </c>
      <c r="G90" s="245">
        <v>616.0666666666666</v>
      </c>
      <c r="H90" s="245">
        <v>612.9333333333333</v>
      </c>
      <c r="I90" s="245">
        <v>607.8166666666666</v>
      </c>
      <c r="J90" s="245">
        <v>624.3166666666666</v>
      </c>
      <c r="K90" s="245">
        <v>629.4333333333332</v>
      </c>
      <c r="L90" s="245">
        <v>632.5666666666666</v>
      </c>
      <c r="M90" s="246">
        <v>626.3</v>
      </c>
      <c r="N90" s="246">
        <v>618.05</v>
      </c>
      <c r="O90" s="246">
        <v>30056400</v>
      </c>
      <c r="P90" s="247">
        <v>0.04286095950536239</v>
      </c>
    </row>
    <row r="91" spans="1:16" ht="12.75" customHeight="1">
      <c r="A91" s="239">
        <v>81</v>
      </c>
      <c r="B91" s="251" t="s">
        <v>54</v>
      </c>
      <c r="C91" s="243" t="s">
        <v>129</v>
      </c>
      <c r="D91" s="244">
        <v>45407</v>
      </c>
      <c r="E91" s="243">
        <v>4455.1</v>
      </c>
      <c r="F91" s="243">
        <v>4478.116666666668</v>
      </c>
      <c r="G91" s="245">
        <v>4422.433333333335</v>
      </c>
      <c r="H91" s="245">
        <v>4389.766666666667</v>
      </c>
      <c r="I91" s="245">
        <v>4334.083333333335</v>
      </c>
      <c r="J91" s="245">
        <v>4510.783333333336</v>
      </c>
      <c r="K91" s="245">
        <v>4566.466666666668</v>
      </c>
      <c r="L91" s="245">
        <v>4599.133333333336</v>
      </c>
      <c r="M91" s="246">
        <v>4533.8</v>
      </c>
      <c r="N91" s="246">
        <v>4445.45</v>
      </c>
      <c r="O91" s="246">
        <v>4698300</v>
      </c>
      <c r="P91" s="247">
        <v>0.023996338433372566</v>
      </c>
    </row>
    <row r="92" spans="1:16" ht="12.75" customHeight="1">
      <c r="A92" s="239">
        <v>82</v>
      </c>
      <c r="B92" s="251" t="s">
        <v>130</v>
      </c>
      <c r="C92" s="243" t="s">
        <v>131</v>
      </c>
      <c r="D92" s="244">
        <v>45407</v>
      </c>
      <c r="E92" s="243">
        <v>601.15</v>
      </c>
      <c r="F92" s="243">
        <v>602.6166666666667</v>
      </c>
      <c r="G92" s="245">
        <v>595.2833333333333</v>
      </c>
      <c r="H92" s="245">
        <v>589.4166666666666</v>
      </c>
      <c r="I92" s="245">
        <v>582.0833333333333</v>
      </c>
      <c r="J92" s="245">
        <v>608.4833333333333</v>
      </c>
      <c r="K92" s="245">
        <v>615.8166666666666</v>
      </c>
      <c r="L92" s="245">
        <v>621.6833333333334</v>
      </c>
      <c r="M92" s="246">
        <v>609.95</v>
      </c>
      <c r="N92" s="246">
        <v>596.75</v>
      </c>
      <c r="O92" s="246">
        <v>39739000</v>
      </c>
      <c r="P92" s="247">
        <v>0.00867062293450837</v>
      </c>
    </row>
    <row r="93" spans="1:16" ht="12.75" customHeight="1">
      <c r="A93" s="239">
        <v>83</v>
      </c>
      <c r="B93" s="251" t="s">
        <v>130</v>
      </c>
      <c r="C93" s="243" t="s">
        <v>132</v>
      </c>
      <c r="D93" s="244">
        <v>45407</v>
      </c>
      <c r="E93" s="243">
        <v>362.9</v>
      </c>
      <c r="F93" s="243">
        <v>366.23333333333335</v>
      </c>
      <c r="G93" s="245">
        <v>354.6666666666667</v>
      </c>
      <c r="H93" s="245">
        <v>346.43333333333334</v>
      </c>
      <c r="I93" s="245">
        <v>334.8666666666667</v>
      </c>
      <c r="J93" s="245">
        <v>374.4666666666667</v>
      </c>
      <c r="K93" s="245">
        <v>386.0333333333333</v>
      </c>
      <c r="L93" s="245">
        <v>394.2666666666667</v>
      </c>
      <c r="M93" s="246">
        <v>377.8</v>
      </c>
      <c r="N93" s="246">
        <v>358</v>
      </c>
      <c r="O93" s="246">
        <v>31201100</v>
      </c>
      <c r="P93" s="247">
        <v>-0.06496188055908514</v>
      </c>
    </row>
    <row r="94" spans="1:16" ht="12.75" customHeight="1">
      <c r="A94" s="239">
        <v>84</v>
      </c>
      <c r="B94" s="251" t="s">
        <v>82</v>
      </c>
      <c r="C94" s="249" t="s">
        <v>133</v>
      </c>
      <c r="D94" s="244">
        <v>45407</v>
      </c>
      <c r="E94" s="243">
        <v>479.3</v>
      </c>
      <c r="F94" s="243">
        <v>481.84999999999997</v>
      </c>
      <c r="G94" s="245">
        <v>475.44999999999993</v>
      </c>
      <c r="H94" s="245">
        <v>471.59999999999997</v>
      </c>
      <c r="I94" s="245">
        <v>465.19999999999993</v>
      </c>
      <c r="J94" s="245">
        <v>485.69999999999993</v>
      </c>
      <c r="K94" s="245">
        <v>492.0999999999999</v>
      </c>
      <c r="L94" s="245">
        <v>495.94999999999993</v>
      </c>
      <c r="M94" s="246">
        <v>488.25</v>
      </c>
      <c r="N94" s="246">
        <v>478</v>
      </c>
      <c r="O94" s="246">
        <v>34832700</v>
      </c>
      <c r="P94" s="247">
        <v>0.009388936702918394</v>
      </c>
    </row>
    <row r="95" spans="1:16" ht="12.75" customHeight="1">
      <c r="A95" s="239">
        <v>85</v>
      </c>
      <c r="B95" s="251" t="s">
        <v>57</v>
      </c>
      <c r="C95" s="243" t="s">
        <v>134</v>
      </c>
      <c r="D95" s="244">
        <v>45407</v>
      </c>
      <c r="E95" s="243">
        <v>2239</v>
      </c>
      <c r="F95" s="243">
        <v>2247.7000000000003</v>
      </c>
      <c r="G95" s="245">
        <v>2225.9500000000007</v>
      </c>
      <c r="H95" s="245">
        <v>2212.9000000000005</v>
      </c>
      <c r="I95" s="245">
        <v>2191.150000000001</v>
      </c>
      <c r="J95" s="245">
        <v>2260.7500000000005</v>
      </c>
      <c r="K95" s="245">
        <v>2282.4999999999995</v>
      </c>
      <c r="L95" s="245">
        <v>2295.55</v>
      </c>
      <c r="M95" s="246">
        <v>2269.45</v>
      </c>
      <c r="N95" s="246">
        <v>2234.65</v>
      </c>
      <c r="O95" s="246">
        <v>20678100</v>
      </c>
      <c r="P95" s="247">
        <v>0.0406117426815828</v>
      </c>
    </row>
    <row r="96" spans="1:16" ht="12.75" customHeight="1">
      <c r="A96" s="239">
        <v>86</v>
      </c>
      <c r="B96" s="251" t="s">
        <v>61</v>
      </c>
      <c r="C96" s="243" t="s">
        <v>136</v>
      </c>
      <c r="D96" s="244">
        <v>45407</v>
      </c>
      <c r="E96" s="243">
        <v>1108</v>
      </c>
      <c r="F96" s="243">
        <v>1106.45</v>
      </c>
      <c r="G96" s="245">
        <v>1101.2</v>
      </c>
      <c r="H96" s="245">
        <v>1094.4</v>
      </c>
      <c r="I96" s="245">
        <v>1089.15</v>
      </c>
      <c r="J96" s="245">
        <v>1113.25</v>
      </c>
      <c r="K96" s="245">
        <v>1118.5</v>
      </c>
      <c r="L96" s="245">
        <v>1125.3</v>
      </c>
      <c r="M96" s="246">
        <v>1111.7</v>
      </c>
      <c r="N96" s="246">
        <v>1099.65</v>
      </c>
      <c r="O96" s="246">
        <v>74767000</v>
      </c>
      <c r="P96" s="247">
        <v>-0.01881350015616675</v>
      </c>
    </row>
    <row r="97" spans="1:16" ht="12.75" customHeight="1">
      <c r="A97" s="239">
        <v>87</v>
      </c>
      <c r="B97" s="251" t="s">
        <v>66</v>
      </c>
      <c r="C97" s="243" t="s">
        <v>137</v>
      </c>
      <c r="D97" s="244">
        <v>45407</v>
      </c>
      <c r="E97" s="243">
        <v>1672.05</v>
      </c>
      <c r="F97" s="243">
        <v>1677.5666666666666</v>
      </c>
      <c r="G97" s="245">
        <v>1655.8333333333333</v>
      </c>
      <c r="H97" s="245">
        <v>1639.6166666666666</v>
      </c>
      <c r="I97" s="245">
        <v>1617.8833333333332</v>
      </c>
      <c r="J97" s="245">
        <v>1693.7833333333333</v>
      </c>
      <c r="K97" s="245">
        <v>1715.5166666666669</v>
      </c>
      <c r="L97" s="245">
        <v>1731.7333333333333</v>
      </c>
      <c r="M97" s="246">
        <v>1699.3</v>
      </c>
      <c r="N97" s="246">
        <v>1661.35</v>
      </c>
      <c r="O97" s="246">
        <v>2793500</v>
      </c>
      <c r="P97" s="247">
        <v>-0.005163817663817663</v>
      </c>
    </row>
    <row r="98" spans="1:16" ht="12.75" customHeight="1">
      <c r="A98" s="239">
        <v>88</v>
      </c>
      <c r="B98" s="251" t="s">
        <v>66</v>
      </c>
      <c r="C98" s="243" t="s">
        <v>138</v>
      </c>
      <c r="D98" s="244">
        <v>45407</v>
      </c>
      <c r="E98" s="243">
        <v>628.8</v>
      </c>
      <c r="F98" s="243">
        <v>631.65</v>
      </c>
      <c r="G98" s="245">
        <v>623.15</v>
      </c>
      <c r="H98" s="245">
        <v>617.5</v>
      </c>
      <c r="I98" s="245">
        <v>609</v>
      </c>
      <c r="J98" s="245">
        <v>637.3</v>
      </c>
      <c r="K98" s="245">
        <v>645.8</v>
      </c>
      <c r="L98" s="245">
        <v>651.4499999999999</v>
      </c>
      <c r="M98" s="246">
        <v>640.15</v>
      </c>
      <c r="N98" s="246">
        <v>626</v>
      </c>
      <c r="O98" s="246">
        <v>12714000</v>
      </c>
      <c r="P98" s="247">
        <v>0.009408121948314875</v>
      </c>
    </row>
    <row r="99" spans="1:16" ht="12.75" customHeight="1">
      <c r="A99" s="239">
        <v>89</v>
      </c>
      <c r="B99" s="251" t="s">
        <v>77</v>
      </c>
      <c r="C99" s="243" t="s">
        <v>139</v>
      </c>
      <c r="D99" s="244">
        <v>45407</v>
      </c>
      <c r="E99" s="243">
        <v>12.75</v>
      </c>
      <c r="F99" s="243">
        <v>12.583333333333334</v>
      </c>
      <c r="G99" s="245">
        <v>12.216666666666669</v>
      </c>
      <c r="H99" s="245">
        <v>11.683333333333335</v>
      </c>
      <c r="I99" s="245">
        <v>11.31666666666667</v>
      </c>
      <c r="J99" s="245">
        <v>13.116666666666667</v>
      </c>
      <c r="K99" s="245">
        <v>13.48333333333333</v>
      </c>
      <c r="L99" s="245">
        <v>14.016666666666666</v>
      </c>
      <c r="M99" s="246">
        <v>12.95</v>
      </c>
      <c r="N99" s="246">
        <v>12.05</v>
      </c>
      <c r="O99" s="246">
        <v>2523120000</v>
      </c>
      <c r="P99" s="247">
        <v>-0.06625810462740918</v>
      </c>
    </row>
    <row r="100" spans="1:16" ht="12.75" customHeight="1">
      <c r="A100" s="239">
        <v>90</v>
      </c>
      <c r="B100" s="251" t="s">
        <v>66</v>
      </c>
      <c r="C100" s="243" t="s">
        <v>140</v>
      </c>
      <c r="D100" s="244">
        <v>45407</v>
      </c>
      <c r="E100" s="243">
        <v>124</v>
      </c>
      <c r="F100" s="243">
        <v>124.56666666666666</v>
      </c>
      <c r="G100" s="245">
        <v>123.28333333333333</v>
      </c>
      <c r="H100" s="245">
        <v>122.56666666666666</v>
      </c>
      <c r="I100" s="245">
        <v>121.28333333333333</v>
      </c>
      <c r="J100" s="245">
        <v>125.28333333333333</v>
      </c>
      <c r="K100" s="245">
        <v>126.56666666666666</v>
      </c>
      <c r="L100" s="245">
        <v>127.28333333333333</v>
      </c>
      <c r="M100" s="246">
        <v>125.85</v>
      </c>
      <c r="N100" s="246">
        <v>123.85</v>
      </c>
      <c r="O100" s="246">
        <v>72080000</v>
      </c>
      <c r="P100" s="247">
        <v>0.010372862349313148</v>
      </c>
    </row>
    <row r="101" spans="1:16" ht="12.75" customHeight="1">
      <c r="A101" s="239">
        <v>91</v>
      </c>
      <c r="B101" s="251" t="s">
        <v>61</v>
      </c>
      <c r="C101" s="243" t="s">
        <v>141</v>
      </c>
      <c r="D101" s="244">
        <v>45407</v>
      </c>
      <c r="E101" s="243">
        <v>84.55</v>
      </c>
      <c r="F101" s="243">
        <v>84.71666666666665</v>
      </c>
      <c r="G101" s="245">
        <v>84.0333333333333</v>
      </c>
      <c r="H101" s="245">
        <v>83.51666666666665</v>
      </c>
      <c r="I101" s="245">
        <v>82.8333333333333</v>
      </c>
      <c r="J101" s="245">
        <v>85.2333333333333</v>
      </c>
      <c r="K101" s="245">
        <v>85.91666666666667</v>
      </c>
      <c r="L101" s="245">
        <v>86.43333333333331</v>
      </c>
      <c r="M101" s="246">
        <v>85.4</v>
      </c>
      <c r="N101" s="246">
        <v>84.2</v>
      </c>
      <c r="O101" s="246">
        <v>359602500</v>
      </c>
      <c r="P101" s="247">
        <v>0.004904323769203362</v>
      </c>
    </row>
    <row r="102" spans="1:16" ht="12.75" customHeight="1">
      <c r="A102" s="239">
        <v>92</v>
      </c>
      <c r="B102" s="251" t="s">
        <v>188</v>
      </c>
      <c r="C102" s="249" t="s">
        <v>142</v>
      </c>
      <c r="D102" s="244">
        <v>45407</v>
      </c>
      <c r="E102" s="243">
        <v>152.3</v>
      </c>
      <c r="F102" s="243">
        <v>152.25</v>
      </c>
      <c r="G102" s="245">
        <v>149.3</v>
      </c>
      <c r="H102" s="245">
        <v>146.3</v>
      </c>
      <c r="I102" s="245">
        <v>143.35000000000002</v>
      </c>
      <c r="J102" s="245">
        <v>155.25</v>
      </c>
      <c r="K102" s="245">
        <v>158.2</v>
      </c>
      <c r="L102" s="245">
        <v>161.2</v>
      </c>
      <c r="M102" s="246">
        <v>155.2</v>
      </c>
      <c r="N102" s="246">
        <v>149.25</v>
      </c>
      <c r="O102" s="246">
        <v>61905000</v>
      </c>
      <c r="P102" s="247">
        <v>-0.010608330836080312</v>
      </c>
    </row>
    <row r="103" spans="1:16" ht="12.75" customHeight="1">
      <c r="A103" s="239">
        <v>93</v>
      </c>
      <c r="B103" s="251" t="s">
        <v>82</v>
      </c>
      <c r="C103" s="243" t="s">
        <v>143</v>
      </c>
      <c r="D103" s="244">
        <v>45407</v>
      </c>
      <c r="E103" s="243">
        <v>463.85</v>
      </c>
      <c r="F103" s="243">
        <v>467.55</v>
      </c>
      <c r="G103" s="245">
        <v>459.3</v>
      </c>
      <c r="H103" s="245">
        <v>454.75</v>
      </c>
      <c r="I103" s="245">
        <v>446.5</v>
      </c>
      <c r="J103" s="245">
        <v>472.1</v>
      </c>
      <c r="K103" s="245">
        <v>480.35</v>
      </c>
      <c r="L103" s="245">
        <v>484.90000000000003</v>
      </c>
      <c r="M103" s="246">
        <v>475.8</v>
      </c>
      <c r="N103" s="246">
        <v>463</v>
      </c>
      <c r="O103" s="246">
        <v>16618250</v>
      </c>
      <c r="P103" s="247">
        <v>-0.001734533740811101</v>
      </c>
    </row>
    <row r="104" spans="1:16" ht="12.75" customHeight="1">
      <c r="A104" s="239">
        <v>94</v>
      </c>
      <c r="B104" s="251" t="s">
        <v>115</v>
      </c>
      <c r="C104" s="250" t="s">
        <v>144</v>
      </c>
      <c r="D104" s="244">
        <v>45407</v>
      </c>
      <c r="E104" s="243">
        <v>610.05</v>
      </c>
      <c r="F104" s="243">
        <v>608.6166666666667</v>
      </c>
      <c r="G104" s="245">
        <v>599.3333333333334</v>
      </c>
      <c r="H104" s="245">
        <v>588.6166666666667</v>
      </c>
      <c r="I104" s="245">
        <v>579.3333333333334</v>
      </c>
      <c r="J104" s="245">
        <v>619.3333333333334</v>
      </c>
      <c r="K104" s="245">
        <v>628.6166666666667</v>
      </c>
      <c r="L104" s="245">
        <v>639.3333333333334</v>
      </c>
      <c r="M104" s="246">
        <v>617.9</v>
      </c>
      <c r="N104" s="246">
        <v>597.9</v>
      </c>
      <c r="O104" s="246">
        <v>16572000</v>
      </c>
      <c r="P104" s="247">
        <v>0.008888347741385609</v>
      </c>
    </row>
    <row r="105" spans="1:16" ht="12.75" customHeight="1">
      <c r="A105" s="239">
        <v>95</v>
      </c>
      <c r="B105" s="251" t="s">
        <v>47</v>
      </c>
      <c r="C105" s="243" t="s">
        <v>145</v>
      </c>
      <c r="D105" s="244">
        <v>45407</v>
      </c>
      <c r="E105" s="243">
        <v>224.85</v>
      </c>
      <c r="F105" s="243">
        <v>226.35</v>
      </c>
      <c r="G105" s="245">
        <v>222.7</v>
      </c>
      <c r="H105" s="245">
        <v>220.54999999999998</v>
      </c>
      <c r="I105" s="245">
        <v>216.89999999999998</v>
      </c>
      <c r="J105" s="245">
        <v>228.5</v>
      </c>
      <c r="K105" s="245">
        <v>232.15000000000003</v>
      </c>
      <c r="L105" s="245">
        <v>234.3</v>
      </c>
      <c r="M105" s="246">
        <v>230</v>
      </c>
      <c r="N105" s="246">
        <v>224.2</v>
      </c>
      <c r="O105" s="246">
        <v>26152200</v>
      </c>
      <c r="P105" s="247">
        <v>-0.02865144334338647</v>
      </c>
    </row>
    <row r="106" spans="1:16" ht="12.75" customHeight="1">
      <c r="A106" s="239">
        <v>96</v>
      </c>
      <c r="B106" s="251" t="s">
        <v>57</v>
      </c>
      <c r="C106" s="250" t="s">
        <v>146</v>
      </c>
      <c r="D106" s="244">
        <v>45407</v>
      </c>
      <c r="E106" s="243">
        <v>2579.95</v>
      </c>
      <c r="F106" s="243">
        <v>2580.25</v>
      </c>
      <c r="G106" s="245">
        <v>2550.35</v>
      </c>
      <c r="H106" s="245">
        <v>2520.75</v>
      </c>
      <c r="I106" s="245">
        <v>2490.85</v>
      </c>
      <c r="J106" s="245">
        <v>2609.85</v>
      </c>
      <c r="K106" s="245">
        <v>2639.7499999999995</v>
      </c>
      <c r="L106" s="245">
        <v>2669.35</v>
      </c>
      <c r="M106" s="246">
        <v>2610.15</v>
      </c>
      <c r="N106" s="246">
        <v>2550.65</v>
      </c>
      <c r="O106" s="246">
        <v>1439400</v>
      </c>
      <c r="P106" s="247">
        <v>0.016740834922653103</v>
      </c>
    </row>
    <row r="107" spans="1:16" ht="12.75" customHeight="1">
      <c r="A107" s="239">
        <v>97</v>
      </c>
      <c r="B107" s="251" t="s">
        <v>115</v>
      </c>
      <c r="C107" s="248" t="s">
        <v>147</v>
      </c>
      <c r="D107" s="244">
        <v>45407</v>
      </c>
      <c r="E107" s="243">
        <v>3703</v>
      </c>
      <c r="F107" s="243">
        <v>3737.133333333333</v>
      </c>
      <c r="G107" s="245">
        <v>3649.8666666666663</v>
      </c>
      <c r="H107" s="245">
        <v>3596.733333333333</v>
      </c>
      <c r="I107" s="245">
        <v>3509.4666666666662</v>
      </c>
      <c r="J107" s="245">
        <v>3790.2666666666664</v>
      </c>
      <c r="K107" s="245">
        <v>3877.533333333333</v>
      </c>
      <c r="L107" s="245">
        <v>3930.6666666666665</v>
      </c>
      <c r="M107" s="246">
        <v>3824.4</v>
      </c>
      <c r="N107" s="246">
        <v>3684</v>
      </c>
      <c r="O107" s="246">
        <v>5587500</v>
      </c>
      <c r="P107" s="247">
        <v>-0.003264476078347426</v>
      </c>
    </row>
    <row r="108" spans="1:16" ht="12.75" customHeight="1">
      <c r="A108" s="239">
        <v>98</v>
      </c>
      <c r="B108" s="251" t="s">
        <v>61</v>
      </c>
      <c r="C108" s="250" t="s">
        <v>148</v>
      </c>
      <c r="D108" s="244">
        <v>45407</v>
      </c>
      <c r="E108" s="243">
        <v>1558.05</v>
      </c>
      <c r="F108" s="243">
        <v>1556.0666666666666</v>
      </c>
      <c r="G108" s="245">
        <v>1544.0333333333333</v>
      </c>
      <c r="H108" s="245">
        <v>1530.0166666666667</v>
      </c>
      <c r="I108" s="245">
        <v>1517.9833333333333</v>
      </c>
      <c r="J108" s="245">
        <v>1570.0833333333333</v>
      </c>
      <c r="K108" s="245">
        <v>1582.1166666666666</v>
      </c>
      <c r="L108" s="245">
        <v>1596.1333333333332</v>
      </c>
      <c r="M108" s="246">
        <v>1568.1</v>
      </c>
      <c r="N108" s="246">
        <v>1542.05</v>
      </c>
      <c r="O108" s="246">
        <v>21942500</v>
      </c>
      <c r="P108" s="247">
        <v>-0.02421399030550985</v>
      </c>
    </row>
    <row r="109" spans="1:16" ht="12.75" customHeight="1">
      <c r="A109" s="239">
        <v>99</v>
      </c>
      <c r="B109" s="251" t="s">
        <v>77</v>
      </c>
      <c r="C109" s="243" t="s">
        <v>149</v>
      </c>
      <c r="D109" s="244">
        <v>45407</v>
      </c>
      <c r="E109" s="243">
        <v>328.65</v>
      </c>
      <c r="F109" s="243">
        <v>329.8333333333333</v>
      </c>
      <c r="G109" s="245">
        <v>323.21666666666664</v>
      </c>
      <c r="H109" s="245">
        <v>317.7833333333333</v>
      </c>
      <c r="I109" s="245">
        <v>311.16666666666663</v>
      </c>
      <c r="J109" s="245">
        <v>335.26666666666665</v>
      </c>
      <c r="K109" s="245">
        <v>341.8833333333333</v>
      </c>
      <c r="L109" s="245">
        <v>347.31666666666666</v>
      </c>
      <c r="M109" s="246">
        <v>336.45</v>
      </c>
      <c r="N109" s="246">
        <v>324.4</v>
      </c>
      <c r="O109" s="246">
        <v>91568800</v>
      </c>
      <c r="P109" s="247">
        <v>-0.02835702431632874</v>
      </c>
    </row>
    <row r="110" spans="1:16" ht="12.75" customHeight="1">
      <c r="A110" s="239">
        <v>100</v>
      </c>
      <c r="B110" s="251" t="s">
        <v>85</v>
      </c>
      <c r="C110" s="243" t="s">
        <v>150</v>
      </c>
      <c r="D110" s="244">
        <v>45407</v>
      </c>
      <c r="E110" s="243">
        <v>1490</v>
      </c>
      <c r="F110" s="243">
        <v>1495</v>
      </c>
      <c r="G110" s="245">
        <v>1480</v>
      </c>
      <c r="H110" s="245">
        <v>1470</v>
      </c>
      <c r="I110" s="245">
        <v>1455</v>
      </c>
      <c r="J110" s="245">
        <v>1505</v>
      </c>
      <c r="K110" s="245">
        <v>1520</v>
      </c>
      <c r="L110" s="245">
        <v>1530</v>
      </c>
      <c r="M110" s="246">
        <v>1510</v>
      </c>
      <c r="N110" s="246">
        <v>1485</v>
      </c>
      <c r="O110" s="246">
        <v>45698800</v>
      </c>
      <c r="P110" s="247">
        <v>0.024600014349261012</v>
      </c>
    </row>
    <row r="111" spans="1:16" ht="12.75" customHeight="1">
      <c r="A111" s="239">
        <v>101</v>
      </c>
      <c r="B111" s="251" t="s">
        <v>82</v>
      </c>
      <c r="C111" s="243" t="s">
        <v>152</v>
      </c>
      <c r="D111" s="244">
        <v>45407</v>
      </c>
      <c r="E111" s="243">
        <v>170.85</v>
      </c>
      <c r="F111" s="243">
        <v>171.78333333333333</v>
      </c>
      <c r="G111" s="245">
        <v>169.46666666666667</v>
      </c>
      <c r="H111" s="245">
        <v>168.08333333333334</v>
      </c>
      <c r="I111" s="245">
        <v>165.76666666666668</v>
      </c>
      <c r="J111" s="245">
        <v>173.16666666666666</v>
      </c>
      <c r="K111" s="245">
        <v>175.48333333333332</v>
      </c>
      <c r="L111" s="245">
        <v>176.86666666666665</v>
      </c>
      <c r="M111" s="246">
        <v>174.1</v>
      </c>
      <c r="N111" s="246">
        <v>170.4</v>
      </c>
      <c r="O111" s="246">
        <v>165048000</v>
      </c>
      <c r="P111" s="247">
        <v>0.009963605990096056</v>
      </c>
    </row>
    <row r="112" spans="1:16" ht="12.75" customHeight="1">
      <c r="A112" s="239">
        <v>102</v>
      </c>
      <c r="B112" s="251" t="s">
        <v>42</v>
      </c>
      <c r="C112" s="243" t="s">
        <v>153</v>
      </c>
      <c r="D112" s="244">
        <v>45407</v>
      </c>
      <c r="E112" s="243">
        <v>1336.9</v>
      </c>
      <c r="F112" s="243">
        <v>1338.1833333333334</v>
      </c>
      <c r="G112" s="245">
        <v>1325.1166666666668</v>
      </c>
      <c r="H112" s="245">
        <v>1313.3333333333335</v>
      </c>
      <c r="I112" s="245">
        <v>1300.2666666666669</v>
      </c>
      <c r="J112" s="245">
        <v>1349.9666666666667</v>
      </c>
      <c r="K112" s="245">
        <v>1363.0333333333333</v>
      </c>
      <c r="L112" s="245">
        <v>1374.8166666666666</v>
      </c>
      <c r="M112" s="246">
        <v>1351.25</v>
      </c>
      <c r="N112" s="246">
        <v>1326.4</v>
      </c>
      <c r="O112" s="246">
        <v>2615600</v>
      </c>
      <c r="P112" s="247">
        <v>-0.022351797862001945</v>
      </c>
    </row>
    <row r="113" spans="1:16" ht="12.75" customHeight="1">
      <c r="A113" s="239">
        <v>103</v>
      </c>
      <c r="B113" s="251" t="s">
        <v>115</v>
      </c>
      <c r="C113" s="243" t="s">
        <v>154</v>
      </c>
      <c r="D113" s="244">
        <v>45407</v>
      </c>
      <c r="E113" s="243">
        <v>1061</v>
      </c>
      <c r="F113" s="243">
        <v>1051.4833333333333</v>
      </c>
      <c r="G113" s="245">
        <v>1029.9666666666667</v>
      </c>
      <c r="H113" s="245">
        <v>998.9333333333334</v>
      </c>
      <c r="I113" s="245">
        <v>977.4166666666667</v>
      </c>
      <c r="J113" s="245">
        <v>1082.5166666666667</v>
      </c>
      <c r="K113" s="245">
        <v>1104.0333333333335</v>
      </c>
      <c r="L113" s="245">
        <v>1135.0666666666666</v>
      </c>
      <c r="M113" s="246">
        <v>1073</v>
      </c>
      <c r="N113" s="246">
        <v>1020.45</v>
      </c>
      <c r="O113" s="246">
        <v>16784250</v>
      </c>
      <c r="P113" s="247">
        <v>0.07982436388200856</v>
      </c>
    </row>
    <row r="114" spans="1:16" ht="12.75" customHeight="1">
      <c r="A114" s="239">
        <v>104</v>
      </c>
      <c r="B114" s="251" t="s">
        <v>57</v>
      </c>
      <c r="C114" s="250" t="s">
        <v>155</v>
      </c>
      <c r="D114" s="244">
        <v>45407</v>
      </c>
      <c r="E114" s="243">
        <v>430.85</v>
      </c>
      <c r="F114" s="243">
        <v>432.3333333333333</v>
      </c>
      <c r="G114" s="245">
        <v>427.71666666666664</v>
      </c>
      <c r="H114" s="245">
        <v>424.5833333333333</v>
      </c>
      <c r="I114" s="245">
        <v>419.96666666666664</v>
      </c>
      <c r="J114" s="245">
        <v>435.46666666666664</v>
      </c>
      <c r="K114" s="245">
        <v>440.0833333333333</v>
      </c>
      <c r="L114" s="245">
        <v>443.21666666666664</v>
      </c>
      <c r="M114" s="246">
        <v>436.95</v>
      </c>
      <c r="N114" s="246">
        <v>429.2</v>
      </c>
      <c r="O114" s="246">
        <v>116332800</v>
      </c>
      <c r="P114" s="247">
        <v>0.03767768453502312</v>
      </c>
    </row>
    <row r="115" spans="1:16" ht="12.75" customHeight="1">
      <c r="A115" s="239">
        <v>105</v>
      </c>
      <c r="B115" s="251" t="s">
        <v>130</v>
      </c>
      <c r="C115" s="243" t="s">
        <v>156</v>
      </c>
      <c r="D115" s="244">
        <v>45407</v>
      </c>
      <c r="E115" s="243">
        <v>900.4</v>
      </c>
      <c r="F115" s="243">
        <v>900.5166666666668</v>
      </c>
      <c r="G115" s="245">
        <v>892.0333333333335</v>
      </c>
      <c r="H115" s="245">
        <v>883.6666666666667</v>
      </c>
      <c r="I115" s="245">
        <v>875.1833333333335</v>
      </c>
      <c r="J115" s="245">
        <v>908.8833333333336</v>
      </c>
      <c r="K115" s="245">
        <v>917.3666666666669</v>
      </c>
      <c r="L115" s="245">
        <v>925.7333333333336</v>
      </c>
      <c r="M115" s="246">
        <v>909</v>
      </c>
      <c r="N115" s="246">
        <v>892.15</v>
      </c>
      <c r="O115" s="246">
        <v>14347500</v>
      </c>
      <c r="P115" s="247">
        <v>0.03526652836655542</v>
      </c>
    </row>
    <row r="116" spans="1:16" ht="12.75" customHeight="1">
      <c r="A116" s="239">
        <v>106</v>
      </c>
      <c r="B116" s="251" t="s">
        <v>47</v>
      </c>
      <c r="C116" s="243" t="s">
        <v>157</v>
      </c>
      <c r="D116" s="244">
        <v>45407</v>
      </c>
      <c r="E116" s="243">
        <v>4282.75</v>
      </c>
      <c r="F116" s="243">
        <v>4304</v>
      </c>
      <c r="G116" s="245">
        <v>4243.4</v>
      </c>
      <c r="H116" s="245">
        <v>4204.049999999999</v>
      </c>
      <c r="I116" s="245">
        <v>4143.449999999999</v>
      </c>
      <c r="J116" s="245">
        <v>4343.35</v>
      </c>
      <c r="K116" s="245">
        <v>4403.950000000001</v>
      </c>
      <c r="L116" s="245">
        <v>4443.300000000001</v>
      </c>
      <c r="M116" s="246">
        <v>4364.6</v>
      </c>
      <c r="N116" s="246">
        <v>4264.65</v>
      </c>
      <c r="O116" s="246">
        <v>791000</v>
      </c>
      <c r="P116" s="247">
        <v>-0.031230863441518677</v>
      </c>
    </row>
    <row r="117" spans="1:16" ht="12.75" customHeight="1">
      <c r="A117" s="239">
        <v>107</v>
      </c>
      <c r="B117" s="251" t="s">
        <v>130</v>
      </c>
      <c r="C117" s="243" t="s">
        <v>158</v>
      </c>
      <c r="D117" s="244">
        <v>45407</v>
      </c>
      <c r="E117" s="243">
        <v>867.5</v>
      </c>
      <c r="F117" s="243">
        <v>871.3333333333334</v>
      </c>
      <c r="G117" s="245">
        <v>860.6666666666667</v>
      </c>
      <c r="H117" s="245">
        <v>853.8333333333334</v>
      </c>
      <c r="I117" s="245">
        <v>843.1666666666667</v>
      </c>
      <c r="J117" s="245">
        <v>878.1666666666667</v>
      </c>
      <c r="K117" s="245">
        <v>888.8333333333335</v>
      </c>
      <c r="L117" s="245">
        <v>895.6666666666667</v>
      </c>
      <c r="M117" s="246">
        <v>882</v>
      </c>
      <c r="N117" s="246">
        <v>864.5</v>
      </c>
      <c r="O117" s="246">
        <v>19407600</v>
      </c>
      <c r="P117" s="247">
        <v>0.01093491790021448</v>
      </c>
    </row>
    <row r="118" spans="1:16" ht="12.75" customHeight="1">
      <c r="A118" s="239">
        <v>108</v>
      </c>
      <c r="B118" s="251" t="s">
        <v>57</v>
      </c>
      <c r="C118" s="248" t="s">
        <v>159</v>
      </c>
      <c r="D118" s="244">
        <v>45407</v>
      </c>
      <c r="E118" s="243">
        <v>461.7</v>
      </c>
      <c r="F118" s="243">
        <v>458.73333333333335</v>
      </c>
      <c r="G118" s="245">
        <v>452.9666666666667</v>
      </c>
      <c r="H118" s="245">
        <v>444.23333333333335</v>
      </c>
      <c r="I118" s="245">
        <v>438.4666666666667</v>
      </c>
      <c r="J118" s="245">
        <v>467.4666666666667</v>
      </c>
      <c r="K118" s="245">
        <v>473.23333333333335</v>
      </c>
      <c r="L118" s="245">
        <v>481.9666666666667</v>
      </c>
      <c r="M118" s="246">
        <v>464.5</v>
      </c>
      <c r="N118" s="246">
        <v>450</v>
      </c>
      <c r="O118" s="246">
        <v>19821250</v>
      </c>
      <c r="P118" s="247">
        <v>0.011352764844696729</v>
      </c>
    </row>
    <row r="119" spans="1:16" ht="12.75" customHeight="1">
      <c r="A119" s="239">
        <v>109</v>
      </c>
      <c r="B119" s="251" t="s">
        <v>61</v>
      </c>
      <c r="C119" s="243" t="s">
        <v>160</v>
      </c>
      <c r="D119" s="244">
        <v>45407</v>
      </c>
      <c r="E119" s="243">
        <v>1814.8</v>
      </c>
      <c r="F119" s="243">
        <v>1814.0166666666664</v>
      </c>
      <c r="G119" s="245">
        <v>1805.1333333333328</v>
      </c>
      <c r="H119" s="245">
        <v>1795.4666666666662</v>
      </c>
      <c r="I119" s="245">
        <v>1786.5833333333326</v>
      </c>
      <c r="J119" s="245">
        <v>1823.683333333333</v>
      </c>
      <c r="K119" s="245">
        <v>1832.5666666666666</v>
      </c>
      <c r="L119" s="245">
        <v>1842.2333333333331</v>
      </c>
      <c r="M119" s="246">
        <v>1822.9</v>
      </c>
      <c r="N119" s="246">
        <v>1804.35</v>
      </c>
      <c r="O119" s="246">
        <v>36644400</v>
      </c>
      <c r="P119" s="247">
        <v>-0.007787284739521282</v>
      </c>
    </row>
    <row r="120" spans="1:16" ht="12.75" customHeight="1">
      <c r="A120" s="239">
        <v>110</v>
      </c>
      <c r="B120" s="251" t="s">
        <v>66</v>
      </c>
      <c r="C120" s="243" t="s">
        <v>161</v>
      </c>
      <c r="D120" s="244">
        <v>45407</v>
      </c>
      <c r="E120" s="243">
        <v>167.95</v>
      </c>
      <c r="F120" s="243">
        <v>169.01666666666668</v>
      </c>
      <c r="G120" s="245">
        <v>166.23333333333335</v>
      </c>
      <c r="H120" s="245">
        <v>164.51666666666668</v>
      </c>
      <c r="I120" s="245">
        <v>161.73333333333335</v>
      </c>
      <c r="J120" s="245">
        <v>170.73333333333335</v>
      </c>
      <c r="K120" s="245">
        <v>173.5166666666667</v>
      </c>
      <c r="L120" s="245">
        <v>175.23333333333335</v>
      </c>
      <c r="M120" s="246">
        <v>171.8</v>
      </c>
      <c r="N120" s="246">
        <v>167.3</v>
      </c>
      <c r="O120" s="246">
        <v>50679396</v>
      </c>
      <c r="P120" s="247">
        <v>0.022782530391715444</v>
      </c>
    </row>
    <row r="121" spans="1:16" ht="12.75" customHeight="1">
      <c r="A121" s="239">
        <v>111</v>
      </c>
      <c r="B121" s="251" t="s">
        <v>42</v>
      </c>
      <c r="C121" s="243" t="s">
        <v>162</v>
      </c>
      <c r="D121" s="244">
        <v>45407</v>
      </c>
      <c r="E121" s="243">
        <v>2364.4</v>
      </c>
      <c r="F121" s="243">
        <v>2360.9166666666665</v>
      </c>
      <c r="G121" s="245">
        <v>2323.983333333333</v>
      </c>
      <c r="H121" s="245">
        <v>2283.5666666666666</v>
      </c>
      <c r="I121" s="245">
        <v>2246.633333333333</v>
      </c>
      <c r="J121" s="245">
        <v>2401.333333333333</v>
      </c>
      <c r="K121" s="245">
        <v>2438.2666666666664</v>
      </c>
      <c r="L121" s="245">
        <v>2478.683333333333</v>
      </c>
      <c r="M121" s="246">
        <v>2397.85</v>
      </c>
      <c r="N121" s="246">
        <v>2320.5</v>
      </c>
      <c r="O121" s="246">
        <v>2171100</v>
      </c>
      <c r="P121" s="247">
        <v>-0.003305329844374053</v>
      </c>
    </row>
    <row r="122" spans="1:16" ht="12.75" customHeight="1">
      <c r="A122" s="239">
        <v>112</v>
      </c>
      <c r="B122" s="251" t="s">
        <v>42</v>
      </c>
      <c r="C122" s="243" t="s">
        <v>163</v>
      </c>
      <c r="D122" s="244">
        <v>45407</v>
      </c>
      <c r="E122" s="243">
        <v>443.95</v>
      </c>
      <c r="F122" s="243">
        <v>448.15000000000003</v>
      </c>
      <c r="G122" s="245">
        <v>438.30000000000007</v>
      </c>
      <c r="H122" s="245">
        <v>432.65000000000003</v>
      </c>
      <c r="I122" s="245">
        <v>422.80000000000007</v>
      </c>
      <c r="J122" s="245">
        <v>453.80000000000007</v>
      </c>
      <c r="K122" s="245">
        <v>463.6500000000001</v>
      </c>
      <c r="L122" s="245">
        <v>469.30000000000007</v>
      </c>
      <c r="M122" s="246">
        <v>458</v>
      </c>
      <c r="N122" s="246">
        <v>442.5</v>
      </c>
      <c r="O122" s="246">
        <v>14604700</v>
      </c>
      <c r="P122" s="247">
        <v>0.04145957085707359</v>
      </c>
    </row>
    <row r="123" spans="1:16" ht="12.75" customHeight="1">
      <c r="A123" s="239">
        <v>113</v>
      </c>
      <c r="B123" s="251" t="s">
        <v>66</v>
      </c>
      <c r="C123" s="243" t="s">
        <v>164</v>
      </c>
      <c r="D123" s="244">
        <v>45407</v>
      </c>
      <c r="E123" s="243">
        <v>651.25</v>
      </c>
      <c r="F123" s="243">
        <v>653.0333333333333</v>
      </c>
      <c r="G123" s="245">
        <v>644.5666666666666</v>
      </c>
      <c r="H123" s="245">
        <v>637.8833333333333</v>
      </c>
      <c r="I123" s="245">
        <v>629.4166666666666</v>
      </c>
      <c r="J123" s="245">
        <v>659.7166666666666</v>
      </c>
      <c r="K123" s="245">
        <v>668.1833333333333</v>
      </c>
      <c r="L123" s="245">
        <v>674.8666666666666</v>
      </c>
      <c r="M123" s="246">
        <v>661.5</v>
      </c>
      <c r="N123" s="246">
        <v>646.35</v>
      </c>
      <c r="O123" s="246">
        <v>26776000</v>
      </c>
      <c r="P123" s="247">
        <v>0.05608582472193736</v>
      </c>
    </row>
    <row r="124" spans="1:16" ht="12.75" customHeight="1">
      <c r="A124" s="239">
        <v>114</v>
      </c>
      <c r="B124" s="251" t="s">
        <v>40</v>
      </c>
      <c r="C124" s="248" t="s">
        <v>165</v>
      </c>
      <c r="D124" s="244">
        <v>45407</v>
      </c>
      <c r="E124" s="243">
        <v>3688.3</v>
      </c>
      <c r="F124" s="243">
        <v>3721.5166666666664</v>
      </c>
      <c r="G124" s="245">
        <v>3637.183333333333</v>
      </c>
      <c r="H124" s="245">
        <v>3586.0666666666666</v>
      </c>
      <c r="I124" s="245">
        <v>3501.733333333333</v>
      </c>
      <c r="J124" s="245">
        <v>3772.6333333333328</v>
      </c>
      <c r="K124" s="245">
        <v>3856.9666666666667</v>
      </c>
      <c r="L124" s="245">
        <v>3908.0833333333326</v>
      </c>
      <c r="M124" s="246">
        <v>3805.85</v>
      </c>
      <c r="N124" s="246">
        <v>3670.4</v>
      </c>
      <c r="O124" s="246">
        <v>14241000</v>
      </c>
      <c r="P124" s="247">
        <v>0.023192654222528777</v>
      </c>
    </row>
    <row r="125" spans="1:16" ht="12.75" customHeight="1">
      <c r="A125" s="239">
        <v>115</v>
      </c>
      <c r="B125" s="251" t="s">
        <v>85</v>
      </c>
      <c r="C125" s="243" t="s">
        <v>166</v>
      </c>
      <c r="D125" s="244">
        <v>45407</v>
      </c>
      <c r="E125" s="243">
        <v>4902.95</v>
      </c>
      <c r="F125" s="243">
        <v>4920.216666666666</v>
      </c>
      <c r="G125" s="245">
        <v>4877.583333333332</v>
      </c>
      <c r="H125" s="245">
        <v>4852.216666666666</v>
      </c>
      <c r="I125" s="245">
        <v>4809.583333333332</v>
      </c>
      <c r="J125" s="245">
        <v>4945.583333333332</v>
      </c>
      <c r="K125" s="245">
        <v>4988.216666666665</v>
      </c>
      <c r="L125" s="245">
        <v>5013.583333333332</v>
      </c>
      <c r="M125" s="246">
        <v>4962.85</v>
      </c>
      <c r="N125" s="246">
        <v>4894.85</v>
      </c>
      <c r="O125" s="246">
        <v>3916650</v>
      </c>
      <c r="P125" s="247">
        <v>0.014965404648993236</v>
      </c>
    </row>
    <row r="126" spans="1:16" ht="12.75" customHeight="1">
      <c r="A126" s="239">
        <v>116</v>
      </c>
      <c r="B126" s="251" t="s">
        <v>85</v>
      </c>
      <c r="C126" s="243" t="s">
        <v>167</v>
      </c>
      <c r="D126" s="244">
        <v>45407</v>
      </c>
      <c r="E126" s="243">
        <v>5665.85</v>
      </c>
      <c r="F126" s="243">
        <v>5694.916666666667</v>
      </c>
      <c r="G126" s="245">
        <v>5621.133333333334</v>
      </c>
      <c r="H126" s="245">
        <v>5576.416666666667</v>
      </c>
      <c r="I126" s="245">
        <v>5502.633333333334</v>
      </c>
      <c r="J126" s="245">
        <v>5739.633333333334</v>
      </c>
      <c r="K126" s="245">
        <v>5813.416666666667</v>
      </c>
      <c r="L126" s="245">
        <v>5858.133333333334</v>
      </c>
      <c r="M126" s="246">
        <v>5768.7</v>
      </c>
      <c r="N126" s="246">
        <v>5650.2</v>
      </c>
      <c r="O126" s="246">
        <v>650200</v>
      </c>
      <c r="P126" s="247">
        <v>0.02329241422725842</v>
      </c>
    </row>
    <row r="127" spans="1:16" ht="12.75" customHeight="1">
      <c r="A127" s="239">
        <v>117</v>
      </c>
      <c r="B127" s="251" t="s">
        <v>42</v>
      </c>
      <c r="C127" s="243" t="s">
        <v>168</v>
      </c>
      <c r="D127" s="244">
        <v>45407</v>
      </c>
      <c r="E127" s="243">
        <v>1628.7</v>
      </c>
      <c r="F127" s="243">
        <v>1624.4666666666665</v>
      </c>
      <c r="G127" s="245">
        <v>1604.933333333333</v>
      </c>
      <c r="H127" s="245">
        <v>1581.1666666666665</v>
      </c>
      <c r="I127" s="245">
        <v>1561.633333333333</v>
      </c>
      <c r="J127" s="245">
        <v>1648.233333333333</v>
      </c>
      <c r="K127" s="245">
        <v>1667.7666666666662</v>
      </c>
      <c r="L127" s="245">
        <v>1691.5333333333328</v>
      </c>
      <c r="M127" s="246">
        <v>1644</v>
      </c>
      <c r="N127" s="246">
        <v>1600.7</v>
      </c>
      <c r="O127" s="246">
        <v>6138700</v>
      </c>
      <c r="P127" s="247">
        <v>-0.004822929585228055</v>
      </c>
    </row>
    <row r="128" spans="1:16" ht="12.75" customHeight="1">
      <c r="A128" s="239">
        <v>118</v>
      </c>
      <c r="B128" s="251" t="s">
        <v>54</v>
      </c>
      <c r="C128" s="243" t="s">
        <v>169</v>
      </c>
      <c r="D128" s="244">
        <v>45407</v>
      </c>
      <c r="E128" s="243">
        <v>2069.55</v>
      </c>
      <c r="F128" s="243">
        <v>2070.366666666667</v>
      </c>
      <c r="G128" s="245">
        <v>2052.7833333333338</v>
      </c>
      <c r="H128" s="245">
        <v>2036.0166666666669</v>
      </c>
      <c r="I128" s="245">
        <v>2018.4333333333338</v>
      </c>
      <c r="J128" s="245">
        <v>2087.1333333333337</v>
      </c>
      <c r="K128" s="245">
        <v>2104.7166666666667</v>
      </c>
      <c r="L128" s="245">
        <v>2121.4833333333336</v>
      </c>
      <c r="M128" s="246">
        <v>2087.95</v>
      </c>
      <c r="N128" s="246">
        <v>2053.6</v>
      </c>
      <c r="O128" s="246">
        <v>12861450</v>
      </c>
      <c r="P128" s="247">
        <v>0.040844073077467784</v>
      </c>
    </row>
    <row r="129" spans="1:16" ht="12.75" customHeight="1">
      <c r="A129" s="239">
        <v>119</v>
      </c>
      <c r="B129" s="251" t="s">
        <v>66</v>
      </c>
      <c r="C129" s="243" t="s">
        <v>170</v>
      </c>
      <c r="D129" s="244">
        <v>45407</v>
      </c>
      <c r="E129" s="243">
        <v>302.9</v>
      </c>
      <c r="F129" s="243">
        <v>303.68333333333334</v>
      </c>
      <c r="G129" s="245">
        <v>297.81666666666666</v>
      </c>
      <c r="H129" s="245">
        <v>292.73333333333335</v>
      </c>
      <c r="I129" s="245">
        <v>286.8666666666667</v>
      </c>
      <c r="J129" s="245">
        <v>308.76666666666665</v>
      </c>
      <c r="K129" s="245">
        <v>314.6333333333333</v>
      </c>
      <c r="L129" s="245">
        <v>319.71666666666664</v>
      </c>
      <c r="M129" s="246">
        <v>309.55</v>
      </c>
      <c r="N129" s="246">
        <v>298.6</v>
      </c>
      <c r="O129" s="246">
        <v>23470000</v>
      </c>
      <c r="P129" s="247">
        <v>0.06526870007262164</v>
      </c>
    </row>
    <row r="130" spans="1:16" ht="12.75" customHeight="1">
      <c r="A130" s="239">
        <v>120</v>
      </c>
      <c r="B130" s="251" t="s">
        <v>66</v>
      </c>
      <c r="C130" s="243" t="s">
        <v>171</v>
      </c>
      <c r="D130" s="244">
        <v>45407</v>
      </c>
      <c r="E130" s="243">
        <v>196.65</v>
      </c>
      <c r="F130" s="243">
        <v>198.28333333333333</v>
      </c>
      <c r="G130" s="245">
        <v>193.86666666666667</v>
      </c>
      <c r="H130" s="245">
        <v>191.08333333333334</v>
      </c>
      <c r="I130" s="245">
        <v>186.66666666666669</v>
      </c>
      <c r="J130" s="245">
        <v>201.06666666666666</v>
      </c>
      <c r="K130" s="245">
        <v>205.48333333333335</v>
      </c>
      <c r="L130" s="245">
        <v>208.26666666666665</v>
      </c>
      <c r="M130" s="246">
        <v>202.7</v>
      </c>
      <c r="N130" s="246">
        <v>195.5</v>
      </c>
      <c r="O130" s="246">
        <v>61914000</v>
      </c>
      <c r="P130" s="247">
        <v>0.035316544597170665</v>
      </c>
    </row>
    <row r="131" spans="1:16" ht="12.75" customHeight="1">
      <c r="A131" s="239">
        <v>121</v>
      </c>
      <c r="B131" s="251" t="s">
        <v>57</v>
      </c>
      <c r="C131" s="243" t="s">
        <v>172</v>
      </c>
      <c r="D131" s="244">
        <v>45407</v>
      </c>
      <c r="E131" s="243">
        <v>516.45</v>
      </c>
      <c r="F131" s="243">
        <v>517.3333333333334</v>
      </c>
      <c r="G131" s="245">
        <v>513.7166666666667</v>
      </c>
      <c r="H131" s="245">
        <v>510.98333333333335</v>
      </c>
      <c r="I131" s="245">
        <v>507.3666666666667</v>
      </c>
      <c r="J131" s="245">
        <v>520.0666666666667</v>
      </c>
      <c r="K131" s="245">
        <v>523.6833333333333</v>
      </c>
      <c r="L131" s="245">
        <v>526.4166666666667</v>
      </c>
      <c r="M131" s="246">
        <v>520.95</v>
      </c>
      <c r="N131" s="246">
        <v>514.6</v>
      </c>
      <c r="O131" s="246">
        <v>13888800</v>
      </c>
      <c r="P131" s="247">
        <v>-0.009329795429256185</v>
      </c>
    </row>
    <row r="132" spans="1:16" ht="12.75" customHeight="1">
      <c r="A132" s="239">
        <v>122</v>
      </c>
      <c r="B132" s="251" t="s">
        <v>54</v>
      </c>
      <c r="C132" s="243" t="s">
        <v>173</v>
      </c>
      <c r="D132" s="244">
        <v>45407</v>
      </c>
      <c r="E132" s="243">
        <v>12310.45</v>
      </c>
      <c r="F132" s="243">
        <v>12414.550000000001</v>
      </c>
      <c r="G132" s="245">
        <v>12172.050000000003</v>
      </c>
      <c r="H132" s="245">
        <v>12033.650000000001</v>
      </c>
      <c r="I132" s="245">
        <v>11791.150000000003</v>
      </c>
      <c r="J132" s="245">
        <v>12552.950000000003</v>
      </c>
      <c r="K132" s="245">
        <v>12795.449999999999</v>
      </c>
      <c r="L132" s="245">
        <v>12933.850000000002</v>
      </c>
      <c r="M132" s="246">
        <v>12657.05</v>
      </c>
      <c r="N132" s="246">
        <v>12276.15</v>
      </c>
      <c r="O132" s="246">
        <v>2613500</v>
      </c>
      <c r="P132" s="247">
        <v>0.08954850544044692</v>
      </c>
    </row>
    <row r="133" spans="1:16" ht="12.75" customHeight="1">
      <c r="A133" s="239">
        <v>123</v>
      </c>
      <c r="B133" s="251" t="s">
        <v>57</v>
      </c>
      <c r="C133" s="243" t="s">
        <v>174</v>
      </c>
      <c r="D133" s="244">
        <v>45407</v>
      </c>
      <c r="E133" s="243">
        <v>1184</v>
      </c>
      <c r="F133" s="243">
        <v>1190.8166666666666</v>
      </c>
      <c r="G133" s="245">
        <v>1174.6833333333332</v>
      </c>
      <c r="H133" s="245">
        <v>1165.3666666666666</v>
      </c>
      <c r="I133" s="245">
        <v>1149.2333333333331</v>
      </c>
      <c r="J133" s="245">
        <v>1200.1333333333332</v>
      </c>
      <c r="K133" s="245">
        <v>1216.2666666666664</v>
      </c>
      <c r="L133" s="245">
        <v>1225.5833333333333</v>
      </c>
      <c r="M133" s="246">
        <v>1206.95</v>
      </c>
      <c r="N133" s="246">
        <v>1181.5</v>
      </c>
      <c r="O133" s="246">
        <v>9845500</v>
      </c>
      <c r="P133" s="247">
        <v>-0.003330498866213152</v>
      </c>
    </row>
    <row r="134" spans="1:16" ht="12.75" customHeight="1">
      <c r="A134" s="239">
        <v>124</v>
      </c>
      <c r="B134" s="251" t="s">
        <v>85</v>
      </c>
      <c r="C134" s="243" t="s">
        <v>175</v>
      </c>
      <c r="D134" s="244">
        <v>45407</v>
      </c>
      <c r="E134" s="243">
        <v>3835.1</v>
      </c>
      <c r="F134" s="243">
        <v>3911.5333333333333</v>
      </c>
      <c r="G134" s="245">
        <v>3748.5666666666666</v>
      </c>
      <c r="H134" s="245">
        <v>3662.0333333333333</v>
      </c>
      <c r="I134" s="245">
        <v>3499.0666666666666</v>
      </c>
      <c r="J134" s="245">
        <v>3998.0666666666666</v>
      </c>
      <c r="K134" s="245">
        <v>4161.033333333333</v>
      </c>
      <c r="L134" s="245">
        <v>4247.566666666667</v>
      </c>
      <c r="M134" s="246">
        <v>4074.5</v>
      </c>
      <c r="N134" s="246">
        <v>3825</v>
      </c>
      <c r="O134" s="246">
        <v>2897200</v>
      </c>
      <c r="P134" s="247">
        <v>0.039466130884041335</v>
      </c>
    </row>
    <row r="135" spans="1:16" ht="12.75" customHeight="1">
      <c r="A135" s="239">
        <v>125</v>
      </c>
      <c r="B135" s="251" t="s">
        <v>42</v>
      </c>
      <c r="C135" s="243" t="s">
        <v>176</v>
      </c>
      <c r="D135" s="244">
        <v>45407</v>
      </c>
      <c r="E135" s="243">
        <v>1844.9</v>
      </c>
      <c r="F135" s="243">
        <v>1864.5833333333333</v>
      </c>
      <c r="G135" s="245">
        <v>1804.1666666666665</v>
      </c>
      <c r="H135" s="245">
        <v>1763.4333333333332</v>
      </c>
      <c r="I135" s="245">
        <v>1703.0166666666664</v>
      </c>
      <c r="J135" s="245">
        <v>1905.3166666666666</v>
      </c>
      <c r="K135" s="245">
        <v>1965.7333333333331</v>
      </c>
      <c r="L135" s="245">
        <v>2006.4666666666667</v>
      </c>
      <c r="M135" s="246">
        <v>1925</v>
      </c>
      <c r="N135" s="246">
        <v>1823.85</v>
      </c>
      <c r="O135" s="246">
        <v>2592800</v>
      </c>
      <c r="P135" s="247">
        <v>0.3312795235161224</v>
      </c>
    </row>
    <row r="136" spans="1:16" ht="12.75" customHeight="1">
      <c r="A136" s="239">
        <v>126</v>
      </c>
      <c r="B136" s="251" t="s">
        <v>66</v>
      </c>
      <c r="C136" s="250" t="s">
        <v>177</v>
      </c>
      <c r="D136" s="244">
        <v>45407</v>
      </c>
      <c r="E136" s="243">
        <v>1035.4</v>
      </c>
      <c r="F136" s="243">
        <v>1040.5666666666666</v>
      </c>
      <c r="G136" s="245">
        <v>1023.1333333333332</v>
      </c>
      <c r="H136" s="245">
        <v>1010.8666666666666</v>
      </c>
      <c r="I136" s="245">
        <v>993.4333333333332</v>
      </c>
      <c r="J136" s="245">
        <v>1052.8333333333333</v>
      </c>
      <c r="K136" s="245">
        <v>1070.2666666666667</v>
      </c>
      <c r="L136" s="245">
        <v>1082.5333333333333</v>
      </c>
      <c r="M136" s="246">
        <v>1058</v>
      </c>
      <c r="N136" s="246">
        <v>1028.3</v>
      </c>
      <c r="O136" s="246">
        <v>8863200</v>
      </c>
      <c r="P136" s="247">
        <v>-0.011244979919678716</v>
      </c>
    </row>
    <row r="137" spans="1:16" ht="12.75" customHeight="1">
      <c r="A137" s="239">
        <v>127</v>
      </c>
      <c r="B137" s="251" t="s">
        <v>82</v>
      </c>
      <c r="C137" s="250" t="s">
        <v>178</v>
      </c>
      <c r="D137" s="244">
        <v>45407</v>
      </c>
      <c r="E137" s="243">
        <v>1432.25</v>
      </c>
      <c r="F137" s="243">
        <v>1440.7666666666667</v>
      </c>
      <c r="G137" s="245">
        <v>1421.3833333333332</v>
      </c>
      <c r="H137" s="245">
        <v>1410.5166666666667</v>
      </c>
      <c r="I137" s="245">
        <v>1391.1333333333332</v>
      </c>
      <c r="J137" s="245">
        <v>1451.6333333333332</v>
      </c>
      <c r="K137" s="245">
        <v>1471.0166666666669</v>
      </c>
      <c r="L137" s="245">
        <v>1481.8833333333332</v>
      </c>
      <c r="M137" s="246">
        <v>1460.15</v>
      </c>
      <c r="N137" s="246">
        <v>1429.9</v>
      </c>
      <c r="O137" s="246">
        <v>2481600</v>
      </c>
      <c r="P137" s="247">
        <v>-0.017421602787456445</v>
      </c>
    </row>
    <row r="138" spans="1:16" ht="12.75" customHeight="1">
      <c r="A138" s="239">
        <v>128</v>
      </c>
      <c r="B138" s="251" t="s">
        <v>54</v>
      </c>
      <c r="C138" s="243" t="s">
        <v>179</v>
      </c>
      <c r="D138" s="244">
        <v>45407</v>
      </c>
      <c r="E138" s="243">
        <v>120.95</v>
      </c>
      <c r="F138" s="243">
        <v>121.01666666666667</v>
      </c>
      <c r="G138" s="245">
        <v>118.43333333333334</v>
      </c>
      <c r="H138" s="245">
        <v>115.91666666666667</v>
      </c>
      <c r="I138" s="245">
        <v>113.33333333333334</v>
      </c>
      <c r="J138" s="245">
        <v>123.53333333333333</v>
      </c>
      <c r="K138" s="245">
        <v>126.11666666666667</v>
      </c>
      <c r="L138" s="245">
        <v>128.63333333333333</v>
      </c>
      <c r="M138" s="246">
        <v>123.6</v>
      </c>
      <c r="N138" s="246">
        <v>118.5</v>
      </c>
      <c r="O138" s="246">
        <v>157300500</v>
      </c>
      <c r="P138" s="247">
        <v>-0.0027008777852802163</v>
      </c>
    </row>
    <row r="139" spans="1:16" ht="12.75" customHeight="1">
      <c r="A139" s="239">
        <v>129</v>
      </c>
      <c r="B139" s="251" t="s">
        <v>85</v>
      </c>
      <c r="C139" s="243" t="s">
        <v>180</v>
      </c>
      <c r="D139" s="244">
        <v>45407</v>
      </c>
      <c r="E139" s="243">
        <v>2450.6</v>
      </c>
      <c r="F139" s="243">
        <v>2457.75</v>
      </c>
      <c r="G139" s="245">
        <v>2434.5</v>
      </c>
      <c r="H139" s="245">
        <v>2418.4</v>
      </c>
      <c r="I139" s="245">
        <v>2395.15</v>
      </c>
      <c r="J139" s="245">
        <v>2473.85</v>
      </c>
      <c r="K139" s="245">
        <v>2497.1</v>
      </c>
      <c r="L139" s="245">
        <v>2513.2</v>
      </c>
      <c r="M139" s="246">
        <v>2481</v>
      </c>
      <c r="N139" s="246">
        <v>2441.65</v>
      </c>
      <c r="O139" s="246">
        <v>2632300</v>
      </c>
      <c r="P139" s="247">
        <v>-0.0047826991058432106</v>
      </c>
    </row>
    <row r="140" spans="1:16" ht="12.75" customHeight="1">
      <c r="A140" s="239">
        <v>130</v>
      </c>
      <c r="B140" s="251" t="s">
        <v>54</v>
      </c>
      <c r="C140" s="248" t="s">
        <v>181</v>
      </c>
      <c r="D140" s="244">
        <v>45407</v>
      </c>
      <c r="E140" s="243">
        <v>131916.4</v>
      </c>
      <c r="F140" s="243">
        <v>132428.16666666666</v>
      </c>
      <c r="G140" s="245">
        <v>131188.2333333333</v>
      </c>
      <c r="H140" s="245">
        <v>130460.06666666665</v>
      </c>
      <c r="I140" s="245">
        <v>129220.1333333333</v>
      </c>
      <c r="J140" s="245">
        <v>133156.3333333333</v>
      </c>
      <c r="K140" s="245">
        <v>134396.26666666666</v>
      </c>
      <c r="L140" s="245">
        <v>135124.43333333332</v>
      </c>
      <c r="M140" s="246">
        <v>133668.1</v>
      </c>
      <c r="N140" s="246">
        <v>131700</v>
      </c>
      <c r="O140" s="246">
        <v>48690</v>
      </c>
      <c r="P140" s="247">
        <v>0.0041245617653124355</v>
      </c>
    </row>
    <row r="141" spans="1:16" ht="12.75" customHeight="1">
      <c r="A141" s="239">
        <v>131</v>
      </c>
      <c r="B141" s="251" t="s">
        <v>66</v>
      </c>
      <c r="C141" s="243" t="s">
        <v>182</v>
      </c>
      <c r="D141" s="244">
        <v>45407</v>
      </c>
      <c r="E141" s="243">
        <v>1664.45</v>
      </c>
      <c r="F141" s="243">
        <v>1667.5666666666668</v>
      </c>
      <c r="G141" s="245">
        <v>1647.7333333333336</v>
      </c>
      <c r="H141" s="245">
        <v>1631.0166666666667</v>
      </c>
      <c r="I141" s="245">
        <v>1611.1833333333334</v>
      </c>
      <c r="J141" s="245">
        <v>1684.2833333333338</v>
      </c>
      <c r="K141" s="245">
        <v>1704.1166666666672</v>
      </c>
      <c r="L141" s="245">
        <v>1720.833333333334</v>
      </c>
      <c r="M141" s="246">
        <v>1687.4</v>
      </c>
      <c r="N141" s="246">
        <v>1650.85</v>
      </c>
      <c r="O141" s="246">
        <v>6041750</v>
      </c>
      <c r="P141" s="247">
        <v>-0.0007277358318930229</v>
      </c>
    </row>
    <row r="142" spans="1:16" ht="12.75" customHeight="1">
      <c r="A142" s="239">
        <v>132</v>
      </c>
      <c r="B142" s="251" t="s">
        <v>130</v>
      </c>
      <c r="C142" s="243" t="s">
        <v>183</v>
      </c>
      <c r="D142" s="244">
        <v>45407</v>
      </c>
      <c r="E142" s="243">
        <v>178.2</v>
      </c>
      <c r="F142" s="243">
        <v>179.71666666666667</v>
      </c>
      <c r="G142" s="245">
        <v>175.73333333333335</v>
      </c>
      <c r="H142" s="245">
        <v>173.26666666666668</v>
      </c>
      <c r="I142" s="245">
        <v>169.28333333333336</v>
      </c>
      <c r="J142" s="245">
        <v>182.18333333333334</v>
      </c>
      <c r="K142" s="245">
        <v>186.16666666666663</v>
      </c>
      <c r="L142" s="245">
        <v>188.63333333333333</v>
      </c>
      <c r="M142" s="246">
        <v>183.7</v>
      </c>
      <c r="N142" s="246">
        <v>177.25</v>
      </c>
      <c r="O142" s="246">
        <v>100582500</v>
      </c>
      <c r="P142" s="247">
        <v>-0.062102244912231624</v>
      </c>
    </row>
    <row r="143" spans="1:16" ht="12.75" customHeight="1">
      <c r="A143" s="239">
        <v>133</v>
      </c>
      <c r="B143" s="251" t="s">
        <v>85</v>
      </c>
      <c r="C143" s="243" t="s">
        <v>184</v>
      </c>
      <c r="D143" s="244">
        <v>45407</v>
      </c>
      <c r="E143" s="243">
        <v>5977.75</v>
      </c>
      <c r="F143" s="243">
        <v>6014.483333333334</v>
      </c>
      <c r="G143" s="245">
        <v>5915.966666666667</v>
      </c>
      <c r="H143" s="245">
        <v>5854.183333333333</v>
      </c>
      <c r="I143" s="245">
        <v>5755.666666666667</v>
      </c>
      <c r="J143" s="245">
        <v>6076.266666666667</v>
      </c>
      <c r="K143" s="245">
        <v>6174.783333333334</v>
      </c>
      <c r="L143" s="245">
        <v>6236.5666666666675</v>
      </c>
      <c r="M143" s="246">
        <v>6113</v>
      </c>
      <c r="N143" s="246">
        <v>5952.7</v>
      </c>
      <c r="O143" s="246">
        <v>1235700</v>
      </c>
      <c r="P143" s="247">
        <v>0.012536873156342183</v>
      </c>
    </row>
    <row r="144" spans="1:16" ht="12.75" customHeight="1">
      <c r="A144" s="239">
        <v>134</v>
      </c>
      <c r="B144" s="251" t="s">
        <v>914</v>
      </c>
      <c r="C144" s="243" t="s">
        <v>185</v>
      </c>
      <c r="D144" s="244">
        <v>45407</v>
      </c>
      <c r="E144" s="243">
        <v>3304.1</v>
      </c>
      <c r="F144" s="243">
        <v>3285.2833333333333</v>
      </c>
      <c r="G144" s="245">
        <v>3246.5666666666666</v>
      </c>
      <c r="H144" s="245">
        <v>3189.0333333333333</v>
      </c>
      <c r="I144" s="245">
        <v>3150.3166666666666</v>
      </c>
      <c r="J144" s="245">
        <v>3342.8166666666666</v>
      </c>
      <c r="K144" s="245">
        <v>3381.533333333333</v>
      </c>
      <c r="L144" s="245">
        <v>3439.0666666666666</v>
      </c>
      <c r="M144" s="246">
        <v>3324</v>
      </c>
      <c r="N144" s="246">
        <v>3227.75</v>
      </c>
      <c r="O144" s="246">
        <v>1837200</v>
      </c>
      <c r="P144" s="247">
        <v>-0.005359753126522657</v>
      </c>
    </row>
    <row r="145" spans="1:16" ht="12.75" customHeight="1">
      <c r="A145" s="239">
        <v>135</v>
      </c>
      <c r="B145" s="251" t="s">
        <v>57</v>
      </c>
      <c r="C145" s="243" t="s">
        <v>186</v>
      </c>
      <c r="D145" s="244">
        <v>45407</v>
      </c>
      <c r="E145" s="243">
        <v>2545.1</v>
      </c>
      <c r="F145" s="243">
        <v>2545.0166666666664</v>
      </c>
      <c r="G145" s="245">
        <v>2521.4833333333327</v>
      </c>
      <c r="H145" s="245">
        <v>2497.8666666666663</v>
      </c>
      <c r="I145" s="245">
        <v>2474.3333333333326</v>
      </c>
      <c r="J145" s="245">
        <v>2568.6333333333328</v>
      </c>
      <c r="K145" s="245">
        <v>2592.1666666666665</v>
      </c>
      <c r="L145" s="245">
        <v>2615.783333333333</v>
      </c>
      <c r="M145" s="246">
        <v>2568.55</v>
      </c>
      <c r="N145" s="246">
        <v>2521.4</v>
      </c>
      <c r="O145" s="246">
        <v>7454400</v>
      </c>
      <c r="P145" s="247">
        <v>0.07629223216863991</v>
      </c>
    </row>
    <row r="146" spans="1:16" ht="12.75" customHeight="1">
      <c r="A146" s="239">
        <v>136</v>
      </c>
      <c r="B146" s="251" t="s">
        <v>130</v>
      </c>
      <c r="C146" s="243" t="s">
        <v>187</v>
      </c>
      <c r="D146" s="244">
        <v>45407</v>
      </c>
      <c r="E146" s="243">
        <v>239.7</v>
      </c>
      <c r="F146" s="243">
        <v>240.83333333333334</v>
      </c>
      <c r="G146" s="245">
        <v>237.66666666666669</v>
      </c>
      <c r="H146" s="245">
        <v>235.63333333333335</v>
      </c>
      <c r="I146" s="245">
        <v>232.4666666666667</v>
      </c>
      <c r="J146" s="245">
        <v>242.86666666666667</v>
      </c>
      <c r="K146" s="245">
        <v>246.03333333333336</v>
      </c>
      <c r="L146" s="245">
        <v>248.06666666666666</v>
      </c>
      <c r="M146" s="246">
        <v>244</v>
      </c>
      <c r="N146" s="246">
        <v>238.8</v>
      </c>
      <c r="O146" s="246">
        <v>84897000</v>
      </c>
      <c r="P146" s="247">
        <v>-0.0011647606946209234</v>
      </c>
    </row>
    <row r="147" spans="1:16" ht="12.75" customHeight="1">
      <c r="A147" s="239">
        <v>137</v>
      </c>
      <c r="B147" s="251" t="s">
        <v>188</v>
      </c>
      <c r="C147" s="243" t="s">
        <v>189</v>
      </c>
      <c r="D147" s="244">
        <v>45407</v>
      </c>
      <c r="E147" s="243">
        <v>363.1</v>
      </c>
      <c r="F147" s="243">
        <v>366.6333333333334</v>
      </c>
      <c r="G147" s="245">
        <v>358.6166666666668</v>
      </c>
      <c r="H147" s="245">
        <v>354.1333333333334</v>
      </c>
      <c r="I147" s="245">
        <v>346.1166666666668</v>
      </c>
      <c r="J147" s="245">
        <v>371.1166666666668</v>
      </c>
      <c r="K147" s="245">
        <v>379.1333333333333</v>
      </c>
      <c r="L147" s="245">
        <v>383.6166666666668</v>
      </c>
      <c r="M147" s="246">
        <v>374.65</v>
      </c>
      <c r="N147" s="246">
        <v>362.15</v>
      </c>
      <c r="O147" s="246">
        <v>105852000</v>
      </c>
      <c r="P147" s="247">
        <v>0.07711093473350021</v>
      </c>
    </row>
    <row r="148" spans="1:16" ht="12.75" customHeight="1">
      <c r="A148" s="239">
        <v>138</v>
      </c>
      <c r="B148" s="251" t="s">
        <v>106</v>
      </c>
      <c r="C148" s="243" t="s">
        <v>190</v>
      </c>
      <c r="D148" s="244">
        <v>45407</v>
      </c>
      <c r="E148" s="243">
        <v>1504.25</v>
      </c>
      <c r="F148" s="243">
        <v>1513.6000000000001</v>
      </c>
      <c r="G148" s="245">
        <v>1490.6500000000003</v>
      </c>
      <c r="H148" s="245">
        <v>1477.0500000000002</v>
      </c>
      <c r="I148" s="245">
        <v>1454.1000000000004</v>
      </c>
      <c r="J148" s="245">
        <v>1527.2000000000003</v>
      </c>
      <c r="K148" s="245">
        <v>1550.15</v>
      </c>
      <c r="L148" s="245">
        <v>1563.7500000000002</v>
      </c>
      <c r="M148" s="246">
        <v>1536.55</v>
      </c>
      <c r="N148" s="246">
        <v>1500</v>
      </c>
      <c r="O148" s="246">
        <v>5155500</v>
      </c>
      <c r="P148" s="247">
        <v>-0.030921052631578946</v>
      </c>
    </row>
    <row r="149" spans="1:16" ht="12.75" customHeight="1">
      <c r="A149" s="239">
        <v>139</v>
      </c>
      <c r="B149" s="251" t="s">
        <v>85</v>
      </c>
      <c r="C149" s="243" t="s">
        <v>191</v>
      </c>
      <c r="D149" s="244">
        <v>45407</v>
      </c>
      <c r="E149" s="243">
        <v>8226.45</v>
      </c>
      <c r="F149" s="243">
        <v>8273.866666666667</v>
      </c>
      <c r="G149" s="245">
        <v>8159.833333333334</v>
      </c>
      <c r="H149" s="245">
        <v>8093.216666666667</v>
      </c>
      <c r="I149" s="245">
        <v>7979.183333333334</v>
      </c>
      <c r="J149" s="245">
        <v>8340.483333333334</v>
      </c>
      <c r="K149" s="245">
        <v>8454.516666666666</v>
      </c>
      <c r="L149" s="245">
        <v>8521.133333333333</v>
      </c>
      <c r="M149" s="246">
        <v>8387.9</v>
      </c>
      <c r="N149" s="246">
        <v>8207.25</v>
      </c>
      <c r="O149" s="246">
        <v>1501000</v>
      </c>
      <c r="P149" s="247">
        <v>0.03703191930357883</v>
      </c>
    </row>
    <row r="150" spans="1:16" ht="12.75" customHeight="1">
      <c r="A150" s="239">
        <v>140</v>
      </c>
      <c r="B150" s="251" t="s">
        <v>82</v>
      </c>
      <c r="C150" s="248" t="s">
        <v>192</v>
      </c>
      <c r="D150" s="244">
        <v>45407</v>
      </c>
      <c r="E150" s="243">
        <v>266.65</v>
      </c>
      <c r="F150" s="243">
        <v>268.5833333333333</v>
      </c>
      <c r="G150" s="245">
        <v>264.0666666666666</v>
      </c>
      <c r="H150" s="245">
        <v>261.4833333333333</v>
      </c>
      <c r="I150" s="245">
        <v>256.9666666666666</v>
      </c>
      <c r="J150" s="245">
        <v>271.16666666666663</v>
      </c>
      <c r="K150" s="245">
        <v>275.6833333333334</v>
      </c>
      <c r="L150" s="245">
        <v>278.26666666666665</v>
      </c>
      <c r="M150" s="246">
        <v>273.1</v>
      </c>
      <c r="N150" s="246">
        <v>266</v>
      </c>
      <c r="O150" s="246">
        <v>89774300</v>
      </c>
      <c r="P150" s="247">
        <v>0.07649692996629888</v>
      </c>
    </row>
    <row r="151" spans="1:16" ht="12.75" customHeight="1">
      <c r="A151" s="239">
        <v>141</v>
      </c>
      <c r="B151" s="251" t="s">
        <v>45</v>
      </c>
      <c r="C151" s="250" t="s">
        <v>193</v>
      </c>
      <c r="D151" s="244">
        <v>45407</v>
      </c>
      <c r="E151" s="243">
        <v>35529.25</v>
      </c>
      <c r="F151" s="243">
        <v>35974.6</v>
      </c>
      <c r="G151" s="245">
        <v>34999.2</v>
      </c>
      <c r="H151" s="245">
        <v>34469.15</v>
      </c>
      <c r="I151" s="245">
        <v>33493.75</v>
      </c>
      <c r="J151" s="245">
        <v>36504.649999999994</v>
      </c>
      <c r="K151" s="245">
        <v>37480.05</v>
      </c>
      <c r="L151" s="245">
        <v>38010.09999999999</v>
      </c>
      <c r="M151" s="246">
        <v>36950</v>
      </c>
      <c r="N151" s="246">
        <v>35444.55</v>
      </c>
      <c r="O151" s="246">
        <v>196125</v>
      </c>
      <c r="P151" s="247">
        <v>0.2203658764233713</v>
      </c>
    </row>
    <row r="152" spans="1:16" ht="12.75" customHeight="1">
      <c r="A152" s="239">
        <v>142</v>
      </c>
      <c r="B152" s="251" t="s">
        <v>42</v>
      </c>
      <c r="C152" s="243" t="s">
        <v>194</v>
      </c>
      <c r="D152" s="244">
        <v>45407</v>
      </c>
      <c r="E152" s="243">
        <v>860.15</v>
      </c>
      <c r="F152" s="243">
        <v>866.3833333333333</v>
      </c>
      <c r="G152" s="245">
        <v>850.7666666666667</v>
      </c>
      <c r="H152" s="245">
        <v>841.3833333333333</v>
      </c>
      <c r="I152" s="245">
        <v>825.7666666666667</v>
      </c>
      <c r="J152" s="245">
        <v>875.7666666666667</v>
      </c>
      <c r="K152" s="245">
        <v>891.3833333333332</v>
      </c>
      <c r="L152" s="245">
        <v>900.7666666666667</v>
      </c>
      <c r="M152" s="246">
        <v>882</v>
      </c>
      <c r="N152" s="246">
        <v>857</v>
      </c>
      <c r="O152" s="246">
        <v>16343250</v>
      </c>
      <c r="P152" s="247">
        <v>0.03915116833571769</v>
      </c>
    </row>
    <row r="153" spans="1:16" ht="12.75" customHeight="1">
      <c r="A153" s="239">
        <v>143</v>
      </c>
      <c r="B153" s="251" t="s">
        <v>85</v>
      </c>
      <c r="C153" s="243" t="s">
        <v>195</v>
      </c>
      <c r="D153" s="244">
        <v>45407</v>
      </c>
      <c r="E153" s="243">
        <v>3987.45</v>
      </c>
      <c r="F153" s="243">
        <v>4004.3666666666663</v>
      </c>
      <c r="G153" s="245">
        <v>3958.3833333333328</v>
      </c>
      <c r="H153" s="245">
        <v>3929.3166666666666</v>
      </c>
      <c r="I153" s="245">
        <v>3883.333333333333</v>
      </c>
      <c r="J153" s="245">
        <v>4033.4333333333325</v>
      </c>
      <c r="K153" s="245">
        <v>4079.416666666666</v>
      </c>
      <c r="L153" s="245">
        <v>4108.483333333332</v>
      </c>
      <c r="M153" s="246">
        <v>4050.35</v>
      </c>
      <c r="N153" s="246">
        <v>3975.3</v>
      </c>
      <c r="O153" s="246">
        <v>3104400</v>
      </c>
      <c r="P153" s="247">
        <v>0.0012255692446623235</v>
      </c>
    </row>
    <row r="154" spans="1:16" ht="12.75" customHeight="1">
      <c r="A154" s="239">
        <v>144</v>
      </c>
      <c r="B154" s="251" t="s">
        <v>82</v>
      </c>
      <c r="C154" s="243" t="s">
        <v>196</v>
      </c>
      <c r="D154" s="244">
        <v>45407</v>
      </c>
      <c r="E154" s="243">
        <v>306.5</v>
      </c>
      <c r="F154" s="243">
        <v>308.5833333333333</v>
      </c>
      <c r="G154" s="245">
        <v>301.6166666666666</v>
      </c>
      <c r="H154" s="245">
        <v>296.7333333333333</v>
      </c>
      <c r="I154" s="245">
        <v>289.7666666666666</v>
      </c>
      <c r="J154" s="245">
        <v>313.46666666666664</v>
      </c>
      <c r="K154" s="245">
        <v>320.43333333333334</v>
      </c>
      <c r="L154" s="245">
        <v>325.31666666666666</v>
      </c>
      <c r="M154" s="246">
        <v>315.55</v>
      </c>
      <c r="N154" s="246">
        <v>303.7</v>
      </c>
      <c r="O154" s="246">
        <v>39606000</v>
      </c>
      <c r="P154" s="247">
        <v>0.05607551395888329</v>
      </c>
    </row>
    <row r="155" spans="1:16" ht="12.75" customHeight="1">
      <c r="A155" s="239">
        <v>145</v>
      </c>
      <c r="B155" s="251" t="s">
        <v>66</v>
      </c>
      <c r="C155" s="248" t="s">
        <v>197</v>
      </c>
      <c r="D155" s="244">
        <v>45407</v>
      </c>
      <c r="E155" s="243">
        <v>404.1</v>
      </c>
      <c r="F155" s="243">
        <v>406.01666666666665</v>
      </c>
      <c r="G155" s="245">
        <v>400.7833333333333</v>
      </c>
      <c r="H155" s="245">
        <v>397.46666666666664</v>
      </c>
      <c r="I155" s="245">
        <v>392.2333333333333</v>
      </c>
      <c r="J155" s="245">
        <v>409.3333333333333</v>
      </c>
      <c r="K155" s="245">
        <v>414.56666666666666</v>
      </c>
      <c r="L155" s="245">
        <v>417.8833333333333</v>
      </c>
      <c r="M155" s="246">
        <v>411.25</v>
      </c>
      <c r="N155" s="246">
        <v>402.7</v>
      </c>
      <c r="O155" s="246">
        <v>79743625</v>
      </c>
      <c r="P155" s="247">
        <v>-0.0009709209184911889</v>
      </c>
    </row>
    <row r="156" spans="1:16" ht="12.75" customHeight="1">
      <c r="A156" s="239">
        <v>146</v>
      </c>
      <c r="B156" s="251" t="s">
        <v>57</v>
      </c>
      <c r="C156" s="243" t="s">
        <v>198</v>
      </c>
      <c r="D156" s="244">
        <v>45407</v>
      </c>
      <c r="E156" s="243">
        <v>2988.7</v>
      </c>
      <c r="F156" s="243">
        <v>3001.866666666667</v>
      </c>
      <c r="G156" s="245">
        <v>2971.1833333333334</v>
      </c>
      <c r="H156" s="245">
        <v>2953.6666666666665</v>
      </c>
      <c r="I156" s="245">
        <v>2922.983333333333</v>
      </c>
      <c r="J156" s="245">
        <v>3019.3833333333337</v>
      </c>
      <c r="K156" s="245">
        <v>3050.066666666667</v>
      </c>
      <c r="L156" s="245">
        <v>3067.583333333334</v>
      </c>
      <c r="M156" s="246">
        <v>3032.55</v>
      </c>
      <c r="N156" s="246">
        <v>2984.35</v>
      </c>
      <c r="O156" s="246">
        <v>1754500</v>
      </c>
      <c r="P156" s="247">
        <v>-0.01570827489481066</v>
      </c>
    </row>
    <row r="157" spans="1:16" ht="12.75" customHeight="1">
      <c r="A157" s="239">
        <v>147</v>
      </c>
      <c r="B157" s="251" t="s">
        <v>914</v>
      </c>
      <c r="C157" s="243" t="s">
        <v>199</v>
      </c>
      <c r="D157" s="244">
        <v>45407</v>
      </c>
      <c r="E157" s="243">
        <v>3864.2</v>
      </c>
      <c r="F157" s="243">
        <v>3873.4</v>
      </c>
      <c r="G157" s="245">
        <v>3826.8</v>
      </c>
      <c r="H157" s="245">
        <v>3789.4</v>
      </c>
      <c r="I157" s="245">
        <v>3742.8</v>
      </c>
      <c r="J157" s="245">
        <v>3910.8</v>
      </c>
      <c r="K157" s="245">
        <v>3957.3999999999996</v>
      </c>
      <c r="L157" s="245">
        <v>3994.8</v>
      </c>
      <c r="M157" s="246">
        <v>3920</v>
      </c>
      <c r="N157" s="246">
        <v>3836</v>
      </c>
      <c r="O157" s="246">
        <v>1664750</v>
      </c>
      <c r="P157" s="247">
        <v>-0.014211695040710584</v>
      </c>
    </row>
    <row r="158" spans="1:16" ht="12.75" customHeight="1">
      <c r="A158" s="239">
        <v>148</v>
      </c>
      <c r="B158" s="251" t="s">
        <v>61</v>
      </c>
      <c r="C158" s="243" t="s">
        <v>200</v>
      </c>
      <c r="D158" s="244">
        <v>45407</v>
      </c>
      <c r="E158" s="243">
        <v>135.25</v>
      </c>
      <c r="F158" s="243">
        <v>136.26666666666668</v>
      </c>
      <c r="G158" s="245">
        <v>133.98333333333335</v>
      </c>
      <c r="H158" s="245">
        <v>132.71666666666667</v>
      </c>
      <c r="I158" s="245">
        <v>130.43333333333334</v>
      </c>
      <c r="J158" s="245">
        <v>137.53333333333336</v>
      </c>
      <c r="K158" s="245">
        <v>139.81666666666672</v>
      </c>
      <c r="L158" s="245">
        <v>141.08333333333337</v>
      </c>
      <c r="M158" s="246">
        <v>138.55</v>
      </c>
      <c r="N158" s="246">
        <v>135</v>
      </c>
      <c r="O158" s="246">
        <v>254880000</v>
      </c>
      <c r="P158" s="247">
        <v>0.008674729310453998</v>
      </c>
    </row>
    <row r="159" spans="1:16" ht="12.75" customHeight="1">
      <c r="A159" s="239">
        <v>149</v>
      </c>
      <c r="B159" s="251" t="s">
        <v>40</v>
      </c>
      <c r="C159" s="243" t="s">
        <v>201</v>
      </c>
      <c r="D159" s="244">
        <v>45407</v>
      </c>
      <c r="E159" s="243">
        <v>5321.9</v>
      </c>
      <c r="F159" s="243">
        <v>5312.95</v>
      </c>
      <c r="G159" s="245">
        <v>5241.099999999999</v>
      </c>
      <c r="H159" s="245">
        <v>5160.299999999999</v>
      </c>
      <c r="I159" s="245">
        <v>5088.449999999999</v>
      </c>
      <c r="J159" s="245">
        <v>5393.75</v>
      </c>
      <c r="K159" s="245">
        <v>5465.6</v>
      </c>
      <c r="L159" s="245">
        <v>5546.400000000001</v>
      </c>
      <c r="M159" s="246">
        <v>5384.8</v>
      </c>
      <c r="N159" s="246">
        <v>5232.15</v>
      </c>
      <c r="O159" s="246">
        <v>2150800</v>
      </c>
      <c r="P159" s="247">
        <v>0.043520450245014795</v>
      </c>
    </row>
    <row r="160" spans="1:16" ht="12.75" customHeight="1">
      <c r="A160" s="239">
        <v>150</v>
      </c>
      <c r="B160" s="251" t="s">
        <v>188</v>
      </c>
      <c r="C160" s="243" t="s">
        <v>202</v>
      </c>
      <c r="D160" s="244">
        <v>45407</v>
      </c>
      <c r="E160" s="243">
        <v>276.3</v>
      </c>
      <c r="F160" s="243">
        <v>279.03333333333336</v>
      </c>
      <c r="G160" s="245">
        <v>273.0166666666667</v>
      </c>
      <c r="H160" s="245">
        <v>269.73333333333335</v>
      </c>
      <c r="I160" s="245">
        <v>263.7166666666667</v>
      </c>
      <c r="J160" s="245">
        <v>282.3166666666667</v>
      </c>
      <c r="K160" s="245">
        <v>288.33333333333337</v>
      </c>
      <c r="L160" s="245">
        <v>291.61666666666673</v>
      </c>
      <c r="M160" s="246">
        <v>285.05</v>
      </c>
      <c r="N160" s="246">
        <v>275.75</v>
      </c>
      <c r="O160" s="246">
        <v>72079200</v>
      </c>
      <c r="P160" s="247">
        <v>0.05723941282078361</v>
      </c>
    </row>
    <row r="161" spans="1:16" ht="12.75" customHeight="1">
      <c r="A161" s="239">
        <v>151</v>
      </c>
      <c r="B161" s="251" t="s">
        <v>203</v>
      </c>
      <c r="C161" s="250" t="s">
        <v>204</v>
      </c>
      <c r="D161" s="244">
        <v>45407</v>
      </c>
      <c r="E161" s="243">
        <v>1414.7</v>
      </c>
      <c r="F161" s="243">
        <v>1413.0833333333333</v>
      </c>
      <c r="G161" s="245">
        <v>1398.1666666666665</v>
      </c>
      <c r="H161" s="245">
        <v>1381.6333333333332</v>
      </c>
      <c r="I161" s="245">
        <v>1366.7166666666665</v>
      </c>
      <c r="J161" s="245">
        <v>1429.6166666666666</v>
      </c>
      <c r="K161" s="245">
        <v>1444.533333333333</v>
      </c>
      <c r="L161" s="245">
        <v>1461.0666666666666</v>
      </c>
      <c r="M161" s="246">
        <v>1428</v>
      </c>
      <c r="N161" s="246">
        <v>1396.55</v>
      </c>
      <c r="O161" s="246">
        <v>5324374</v>
      </c>
      <c r="P161" s="247">
        <v>-0.017646617105954793</v>
      </c>
    </row>
    <row r="162" spans="1:16" ht="12.75" customHeight="1">
      <c r="A162" s="239">
        <v>152</v>
      </c>
      <c r="B162" s="251" t="s">
        <v>47</v>
      </c>
      <c r="C162" s="243" t="s">
        <v>206</v>
      </c>
      <c r="D162" s="244">
        <v>45407</v>
      </c>
      <c r="E162" s="243">
        <v>838.05</v>
      </c>
      <c r="F162" s="243">
        <v>841.85</v>
      </c>
      <c r="G162" s="245">
        <v>831.75</v>
      </c>
      <c r="H162" s="245">
        <v>825.4499999999999</v>
      </c>
      <c r="I162" s="245">
        <v>815.3499999999999</v>
      </c>
      <c r="J162" s="245">
        <v>848.1500000000001</v>
      </c>
      <c r="K162" s="245">
        <v>858.2500000000002</v>
      </c>
      <c r="L162" s="245">
        <v>864.5500000000002</v>
      </c>
      <c r="M162" s="246">
        <v>851.95</v>
      </c>
      <c r="N162" s="246">
        <v>835.55</v>
      </c>
      <c r="O162" s="246">
        <v>7717150</v>
      </c>
      <c r="P162" s="247">
        <v>0.03523375142531357</v>
      </c>
    </row>
    <row r="163" spans="1:16" ht="12.75" customHeight="1">
      <c r="A163" s="239">
        <v>153</v>
      </c>
      <c r="B163" s="251" t="s">
        <v>61</v>
      </c>
      <c r="C163" s="243" t="s">
        <v>207</v>
      </c>
      <c r="D163" s="244">
        <v>45407</v>
      </c>
      <c r="E163" s="243">
        <v>259.3</v>
      </c>
      <c r="F163" s="243">
        <v>259.81666666666666</v>
      </c>
      <c r="G163" s="245">
        <v>256.5333333333333</v>
      </c>
      <c r="H163" s="245">
        <v>253.76666666666665</v>
      </c>
      <c r="I163" s="245">
        <v>250.4833333333333</v>
      </c>
      <c r="J163" s="245">
        <v>262.5833333333333</v>
      </c>
      <c r="K163" s="245">
        <v>265.86666666666673</v>
      </c>
      <c r="L163" s="245">
        <v>268.6333333333333</v>
      </c>
      <c r="M163" s="246">
        <v>263.1</v>
      </c>
      <c r="N163" s="246">
        <v>257.05</v>
      </c>
      <c r="O163" s="246">
        <v>64670000</v>
      </c>
      <c r="P163" s="247">
        <v>0.017423795476892823</v>
      </c>
    </row>
    <row r="164" spans="1:16" ht="12.75" customHeight="1">
      <c r="A164" s="239">
        <v>154</v>
      </c>
      <c r="B164" s="251" t="s">
        <v>66</v>
      </c>
      <c r="C164" s="243" t="s">
        <v>208</v>
      </c>
      <c r="D164" s="244">
        <v>45407</v>
      </c>
      <c r="E164" s="243">
        <v>440.9</v>
      </c>
      <c r="F164" s="243">
        <v>443.81666666666666</v>
      </c>
      <c r="G164" s="245">
        <v>437.1333333333333</v>
      </c>
      <c r="H164" s="245">
        <v>433.3666666666667</v>
      </c>
      <c r="I164" s="245">
        <v>426.68333333333334</v>
      </c>
      <c r="J164" s="245">
        <v>447.5833333333333</v>
      </c>
      <c r="K164" s="245">
        <v>454.2666666666666</v>
      </c>
      <c r="L164" s="245">
        <v>458.0333333333333</v>
      </c>
      <c r="M164" s="246">
        <v>450.5</v>
      </c>
      <c r="N164" s="246">
        <v>440.05</v>
      </c>
      <c r="O164" s="246">
        <v>51968000</v>
      </c>
      <c r="P164" s="247">
        <v>0.028336235554851985</v>
      </c>
    </row>
    <row r="165" spans="1:16" ht="12.75" customHeight="1">
      <c r="A165" s="239">
        <v>155</v>
      </c>
      <c r="B165" s="251" t="s">
        <v>82</v>
      </c>
      <c r="C165" s="243" t="s">
        <v>209</v>
      </c>
      <c r="D165" s="244">
        <v>45407</v>
      </c>
      <c r="E165" s="243">
        <v>2939.3</v>
      </c>
      <c r="F165" s="243">
        <v>2948.25</v>
      </c>
      <c r="G165" s="245">
        <v>2919.8</v>
      </c>
      <c r="H165" s="245">
        <v>2900.3</v>
      </c>
      <c r="I165" s="245">
        <v>2871.8500000000004</v>
      </c>
      <c r="J165" s="245">
        <v>2967.75</v>
      </c>
      <c r="K165" s="245">
        <v>2996.2</v>
      </c>
      <c r="L165" s="245">
        <v>3015.7</v>
      </c>
      <c r="M165" s="246">
        <v>2976.7</v>
      </c>
      <c r="N165" s="246">
        <v>2928.75</v>
      </c>
      <c r="O165" s="246">
        <v>43649250</v>
      </c>
      <c r="P165" s="247">
        <v>0.023873192357763626</v>
      </c>
    </row>
    <row r="166" spans="1:16" ht="12.75" customHeight="1">
      <c r="A166" s="239">
        <v>156</v>
      </c>
      <c r="B166" s="251" t="s">
        <v>130</v>
      </c>
      <c r="C166" s="243" t="s">
        <v>210</v>
      </c>
      <c r="D166" s="244">
        <v>45407</v>
      </c>
      <c r="E166" s="243">
        <v>156.3</v>
      </c>
      <c r="F166" s="243">
        <v>154.98333333333332</v>
      </c>
      <c r="G166" s="245">
        <v>153.11666666666665</v>
      </c>
      <c r="H166" s="245">
        <v>149.93333333333334</v>
      </c>
      <c r="I166" s="245">
        <v>148.06666666666666</v>
      </c>
      <c r="J166" s="245">
        <v>158.16666666666663</v>
      </c>
      <c r="K166" s="245">
        <v>160.0333333333333</v>
      </c>
      <c r="L166" s="245">
        <v>163.2166666666666</v>
      </c>
      <c r="M166" s="246">
        <v>156.85</v>
      </c>
      <c r="N166" s="246">
        <v>151.8</v>
      </c>
      <c r="O166" s="246">
        <v>145688000</v>
      </c>
      <c r="P166" s="247">
        <v>-0.02264799012504696</v>
      </c>
    </row>
    <row r="167" spans="1:16" ht="12.75" customHeight="1">
      <c r="A167" s="239">
        <v>157</v>
      </c>
      <c r="B167" s="251" t="s">
        <v>66</v>
      </c>
      <c r="C167" s="243" t="s">
        <v>211</v>
      </c>
      <c r="D167" s="244">
        <v>45407</v>
      </c>
      <c r="E167" s="243">
        <v>739.5</v>
      </c>
      <c r="F167" s="243">
        <v>743.1166666666668</v>
      </c>
      <c r="G167" s="245">
        <v>734.3333333333336</v>
      </c>
      <c r="H167" s="245">
        <v>729.1666666666669</v>
      </c>
      <c r="I167" s="245">
        <v>720.3833333333337</v>
      </c>
      <c r="J167" s="245">
        <v>748.2833333333335</v>
      </c>
      <c r="K167" s="245">
        <v>757.0666666666668</v>
      </c>
      <c r="L167" s="245">
        <v>762.2333333333335</v>
      </c>
      <c r="M167" s="246">
        <v>751.9</v>
      </c>
      <c r="N167" s="246">
        <v>737.95</v>
      </c>
      <c r="O167" s="246">
        <v>21320800</v>
      </c>
      <c r="P167" s="247">
        <v>0.020212073651571412</v>
      </c>
    </row>
    <row r="168" spans="1:16" ht="12.75" customHeight="1">
      <c r="A168" s="239">
        <v>158</v>
      </c>
      <c r="B168" s="251" t="s">
        <v>66</v>
      </c>
      <c r="C168" s="243" t="s">
        <v>212</v>
      </c>
      <c r="D168" s="244">
        <v>45407</v>
      </c>
      <c r="E168" s="243">
        <v>1494.8</v>
      </c>
      <c r="F168" s="243">
        <v>1499.6000000000001</v>
      </c>
      <c r="G168" s="245">
        <v>1486.7000000000003</v>
      </c>
      <c r="H168" s="245">
        <v>1478.6000000000001</v>
      </c>
      <c r="I168" s="245">
        <v>1465.7000000000003</v>
      </c>
      <c r="J168" s="245">
        <v>1507.7000000000003</v>
      </c>
      <c r="K168" s="245">
        <v>1520.6000000000004</v>
      </c>
      <c r="L168" s="245">
        <v>1528.7000000000003</v>
      </c>
      <c r="M168" s="246">
        <v>1512.5</v>
      </c>
      <c r="N168" s="246">
        <v>1491.5</v>
      </c>
      <c r="O168" s="246">
        <v>8934000</v>
      </c>
      <c r="P168" s="247">
        <v>-0.019749835418038184</v>
      </c>
    </row>
    <row r="169" spans="1:16" ht="12.75" customHeight="1">
      <c r="A169" s="239">
        <v>159</v>
      </c>
      <c r="B169" s="251" t="s">
        <v>61</v>
      </c>
      <c r="C169" s="248" t="s">
        <v>213</v>
      </c>
      <c r="D169" s="244">
        <v>45407</v>
      </c>
      <c r="E169" s="243">
        <v>768.95</v>
      </c>
      <c r="F169" s="243">
        <v>772.9</v>
      </c>
      <c r="G169" s="245">
        <v>763.65</v>
      </c>
      <c r="H169" s="245">
        <v>758.35</v>
      </c>
      <c r="I169" s="245">
        <v>749.1</v>
      </c>
      <c r="J169" s="245">
        <v>778.1999999999999</v>
      </c>
      <c r="K169" s="245">
        <v>787.4499999999999</v>
      </c>
      <c r="L169" s="245">
        <v>792.7499999999999</v>
      </c>
      <c r="M169" s="246">
        <v>782.15</v>
      </c>
      <c r="N169" s="246">
        <v>767.6</v>
      </c>
      <c r="O169" s="246">
        <v>95974500</v>
      </c>
      <c r="P169" s="247">
        <v>0.025845344791649967</v>
      </c>
    </row>
    <row r="170" spans="1:16" ht="12.75" customHeight="1">
      <c r="A170" s="239">
        <v>160</v>
      </c>
      <c r="B170" s="251" t="s">
        <v>47</v>
      </c>
      <c r="C170" s="243" t="s">
        <v>214</v>
      </c>
      <c r="D170" s="244">
        <v>45407</v>
      </c>
      <c r="E170" s="243">
        <v>25482.5</v>
      </c>
      <c r="F170" s="243">
        <v>25551.533333333336</v>
      </c>
      <c r="G170" s="245">
        <v>25173.066666666673</v>
      </c>
      <c r="H170" s="245">
        <v>24863.633333333335</v>
      </c>
      <c r="I170" s="245">
        <v>24485.16666666667</v>
      </c>
      <c r="J170" s="245">
        <v>25860.966666666674</v>
      </c>
      <c r="K170" s="245">
        <v>26239.43333333334</v>
      </c>
      <c r="L170" s="245">
        <v>26548.866666666676</v>
      </c>
      <c r="M170" s="246">
        <v>25930</v>
      </c>
      <c r="N170" s="246">
        <v>25242.1</v>
      </c>
      <c r="O170" s="246">
        <v>302100</v>
      </c>
      <c r="P170" s="247">
        <v>0.02086677367576244</v>
      </c>
    </row>
    <row r="171" spans="1:16" ht="12.75" customHeight="1">
      <c r="A171" s="239">
        <v>161</v>
      </c>
      <c r="B171" s="251" t="s">
        <v>40</v>
      </c>
      <c r="C171" s="243" t="s">
        <v>215</v>
      </c>
      <c r="D171" s="244">
        <v>45407</v>
      </c>
      <c r="E171" s="243">
        <v>5595.7</v>
      </c>
      <c r="F171" s="243">
        <v>5622.599999999999</v>
      </c>
      <c r="G171" s="245">
        <v>5549.0999999999985</v>
      </c>
      <c r="H171" s="245">
        <v>5502.499999999999</v>
      </c>
      <c r="I171" s="245">
        <v>5428.999999999998</v>
      </c>
      <c r="J171" s="245">
        <v>5669.199999999999</v>
      </c>
      <c r="K171" s="245">
        <v>5742.700000000001</v>
      </c>
      <c r="L171" s="245">
        <v>5789.299999999999</v>
      </c>
      <c r="M171" s="246">
        <v>5696.1</v>
      </c>
      <c r="N171" s="246">
        <v>5576</v>
      </c>
      <c r="O171" s="246">
        <v>1291950</v>
      </c>
      <c r="P171" s="247">
        <v>-0.034308779011099896</v>
      </c>
    </row>
    <row r="172" spans="1:16" ht="12.75" customHeight="1">
      <c r="A172" s="239">
        <v>162</v>
      </c>
      <c r="B172" s="251" t="s">
        <v>45</v>
      </c>
      <c r="C172" s="243" t="s">
        <v>216</v>
      </c>
      <c r="D172" s="244">
        <v>45407</v>
      </c>
      <c r="E172" s="243">
        <v>2633.65</v>
      </c>
      <c r="F172" s="243">
        <v>2651.816666666667</v>
      </c>
      <c r="G172" s="245">
        <v>2609.833333333334</v>
      </c>
      <c r="H172" s="245">
        <v>2586.016666666667</v>
      </c>
      <c r="I172" s="245">
        <v>2544.0333333333338</v>
      </c>
      <c r="J172" s="245">
        <v>2675.633333333334</v>
      </c>
      <c r="K172" s="245">
        <v>2717.616666666667</v>
      </c>
      <c r="L172" s="245">
        <v>2741.4333333333343</v>
      </c>
      <c r="M172" s="246">
        <v>2693.8</v>
      </c>
      <c r="N172" s="246">
        <v>2628</v>
      </c>
      <c r="O172" s="246">
        <v>5187750</v>
      </c>
      <c r="P172" s="247">
        <v>0.06884029977594067</v>
      </c>
    </row>
    <row r="173" spans="1:16" ht="12.75" customHeight="1">
      <c r="A173" s="239">
        <v>163</v>
      </c>
      <c r="B173" s="251" t="s">
        <v>66</v>
      </c>
      <c r="C173" s="243" t="s">
        <v>217</v>
      </c>
      <c r="D173" s="244">
        <v>45407</v>
      </c>
      <c r="E173" s="243">
        <v>2494.9</v>
      </c>
      <c r="F173" s="243">
        <v>2501.9666666666667</v>
      </c>
      <c r="G173" s="245">
        <v>2479.9333333333334</v>
      </c>
      <c r="H173" s="245">
        <v>2464.9666666666667</v>
      </c>
      <c r="I173" s="245">
        <v>2442.9333333333334</v>
      </c>
      <c r="J173" s="245">
        <v>2516.9333333333334</v>
      </c>
      <c r="K173" s="245">
        <v>2538.966666666667</v>
      </c>
      <c r="L173" s="245">
        <v>2553.9333333333334</v>
      </c>
      <c r="M173" s="246">
        <v>2524</v>
      </c>
      <c r="N173" s="246">
        <v>2487</v>
      </c>
      <c r="O173" s="246">
        <v>5605800</v>
      </c>
      <c r="P173" s="247">
        <v>0.009617462718824292</v>
      </c>
    </row>
    <row r="174" spans="1:16" ht="12.75" customHeight="1">
      <c r="A174" s="239">
        <v>164</v>
      </c>
      <c r="B174" s="251" t="s">
        <v>42</v>
      </c>
      <c r="C174" s="243" t="s">
        <v>218</v>
      </c>
      <c r="D174" s="244">
        <v>45407</v>
      </c>
      <c r="E174" s="243">
        <v>1538.6</v>
      </c>
      <c r="F174" s="243">
        <v>1554.5333333333335</v>
      </c>
      <c r="G174" s="245">
        <v>1517.066666666667</v>
      </c>
      <c r="H174" s="245">
        <v>1495.5333333333335</v>
      </c>
      <c r="I174" s="245">
        <v>1458.066666666667</v>
      </c>
      <c r="J174" s="245">
        <v>1576.066666666667</v>
      </c>
      <c r="K174" s="245">
        <v>1613.5333333333338</v>
      </c>
      <c r="L174" s="245">
        <v>1635.066666666667</v>
      </c>
      <c r="M174" s="246">
        <v>1592</v>
      </c>
      <c r="N174" s="246">
        <v>1533</v>
      </c>
      <c r="O174" s="246">
        <v>14343700</v>
      </c>
      <c r="P174" s="247">
        <v>0.10822065981611682</v>
      </c>
    </row>
    <row r="175" spans="1:16" ht="12.75" customHeight="1">
      <c r="A175" s="239">
        <v>165</v>
      </c>
      <c r="B175" s="251" t="s">
        <v>203</v>
      </c>
      <c r="C175" s="243" t="s">
        <v>219</v>
      </c>
      <c r="D175" s="244">
        <v>45407</v>
      </c>
      <c r="E175" s="243">
        <v>620.95</v>
      </c>
      <c r="F175" s="243">
        <v>625.1333333333333</v>
      </c>
      <c r="G175" s="245">
        <v>614.0666666666666</v>
      </c>
      <c r="H175" s="245">
        <v>607.1833333333333</v>
      </c>
      <c r="I175" s="245">
        <v>596.1166666666666</v>
      </c>
      <c r="J175" s="245">
        <v>632.0166666666667</v>
      </c>
      <c r="K175" s="245">
        <v>643.0833333333335</v>
      </c>
      <c r="L175" s="245">
        <v>649.9666666666667</v>
      </c>
      <c r="M175" s="246">
        <v>636.2</v>
      </c>
      <c r="N175" s="246">
        <v>618.25</v>
      </c>
      <c r="O175" s="246">
        <v>7056000</v>
      </c>
      <c r="P175" s="247">
        <v>0.027747432816255187</v>
      </c>
    </row>
    <row r="176" spans="1:16" ht="12.75" customHeight="1">
      <c r="A176" s="239">
        <v>166</v>
      </c>
      <c r="B176" s="251" t="s">
        <v>42</v>
      </c>
      <c r="C176" s="243" t="s">
        <v>220</v>
      </c>
      <c r="D176" s="244">
        <v>45407</v>
      </c>
      <c r="E176" s="243">
        <v>745.45</v>
      </c>
      <c r="F176" s="243">
        <v>749.7166666666667</v>
      </c>
      <c r="G176" s="245">
        <v>733.7333333333333</v>
      </c>
      <c r="H176" s="245">
        <v>722.0166666666667</v>
      </c>
      <c r="I176" s="245">
        <v>706.0333333333333</v>
      </c>
      <c r="J176" s="245">
        <v>761.4333333333334</v>
      </c>
      <c r="K176" s="245">
        <v>777.4166666666667</v>
      </c>
      <c r="L176" s="245">
        <v>789.1333333333334</v>
      </c>
      <c r="M176" s="246">
        <v>765.7</v>
      </c>
      <c r="N176" s="246">
        <v>738</v>
      </c>
      <c r="O176" s="246">
        <v>4905000</v>
      </c>
      <c r="P176" s="247">
        <v>0.21380846325167038</v>
      </c>
    </row>
    <row r="177" spans="1:16" ht="12.75" customHeight="1">
      <c r="A177" s="239">
        <v>167</v>
      </c>
      <c r="B177" s="251" t="s">
        <v>914</v>
      </c>
      <c r="C177" s="243" t="s">
        <v>221</v>
      </c>
      <c r="D177" s="244">
        <v>45407</v>
      </c>
      <c r="E177" s="243">
        <v>1148.9</v>
      </c>
      <c r="F177" s="243">
        <v>1159.4</v>
      </c>
      <c r="G177" s="245">
        <v>1136.1000000000001</v>
      </c>
      <c r="H177" s="245">
        <v>1123.3</v>
      </c>
      <c r="I177" s="245">
        <v>1100</v>
      </c>
      <c r="J177" s="245">
        <v>1172.2000000000003</v>
      </c>
      <c r="K177" s="245">
        <v>1195.5000000000005</v>
      </c>
      <c r="L177" s="245">
        <v>1208.3000000000004</v>
      </c>
      <c r="M177" s="246">
        <v>1182.7</v>
      </c>
      <c r="N177" s="246">
        <v>1146.6</v>
      </c>
      <c r="O177" s="246">
        <v>12266100</v>
      </c>
      <c r="P177" s="247">
        <v>0.020406295754026353</v>
      </c>
    </row>
    <row r="178" spans="1:16" ht="12.75" customHeight="1">
      <c r="A178" s="239">
        <v>168</v>
      </c>
      <c r="B178" s="251" t="s">
        <v>77</v>
      </c>
      <c r="C178" s="250" t="s">
        <v>222</v>
      </c>
      <c r="D178" s="244">
        <v>45407</v>
      </c>
      <c r="E178" s="243">
        <v>1953.3</v>
      </c>
      <c r="F178" s="243">
        <v>1961.8999999999999</v>
      </c>
      <c r="G178" s="245">
        <v>1938.3999999999996</v>
      </c>
      <c r="H178" s="245">
        <v>1923.4999999999998</v>
      </c>
      <c r="I178" s="245">
        <v>1899.9999999999995</v>
      </c>
      <c r="J178" s="245">
        <v>1976.7999999999997</v>
      </c>
      <c r="K178" s="245">
        <v>2000.3000000000002</v>
      </c>
      <c r="L178" s="245">
        <v>2015.1999999999998</v>
      </c>
      <c r="M178" s="246">
        <v>1985.4</v>
      </c>
      <c r="N178" s="246">
        <v>1947</v>
      </c>
      <c r="O178" s="246">
        <v>6660500</v>
      </c>
      <c r="P178" s="247">
        <v>0.029921138085665686</v>
      </c>
    </row>
    <row r="179" spans="1:16" ht="12.75" customHeight="1">
      <c r="A179" s="239">
        <v>169</v>
      </c>
      <c r="B179" s="251" t="s">
        <v>57</v>
      </c>
      <c r="C179" s="243" t="s">
        <v>223</v>
      </c>
      <c r="D179" s="244">
        <v>45407</v>
      </c>
      <c r="E179" s="243">
        <v>1150.95</v>
      </c>
      <c r="F179" s="243">
        <v>1148.2666666666667</v>
      </c>
      <c r="G179" s="245">
        <v>1139.2333333333333</v>
      </c>
      <c r="H179" s="245">
        <v>1127.5166666666667</v>
      </c>
      <c r="I179" s="245">
        <v>1118.4833333333333</v>
      </c>
      <c r="J179" s="245">
        <v>1159.9833333333333</v>
      </c>
      <c r="K179" s="245">
        <v>1169.0166666666667</v>
      </c>
      <c r="L179" s="245">
        <v>1180.7333333333333</v>
      </c>
      <c r="M179" s="246">
        <v>1157.3</v>
      </c>
      <c r="N179" s="246">
        <v>1136.55</v>
      </c>
      <c r="O179" s="246">
        <v>13184100</v>
      </c>
      <c r="P179" s="247">
        <v>-0.03268621236133122</v>
      </c>
    </row>
    <row r="180" spans="1:16" ht="12.75" customHeight="1">
      <c r="A180" s="239">
        <v>170</v>
      </c>
      <c r="B180" s="251" t="s">
        <v>54</v>
      </c>
      <c r="C180" s="249" t="s">
        <v>224</v>
      </c>
      <c r="D180" s="244">
        <v>45407</v>
      </c>
      <c r="E180" s="243">
        <v>1019.4</v>
      </c>
      <c r="F180" s="243">
        <v>1021.5333333333334</v>
      </c>
      <c r="G180" s="245">
        <v>1013.1666666666667</v>
      </c>
      <c r="H180" s="245">
        <v>1006.9333333333333</v>
      </c>
      <c r="I180" s="245">
        <v>998.5666666666666</v>
      </c>
      <c r="J180" s="245">
        <v>1027.7666666666669</v>
      </c>
      <c r="K180" s="245">
        <v>1036.1333333333334</v>
      </c>
      <c r="L180" s="245">
        <v>1042.366666666667</v>
      </c>
      <c r="M180" s="246">
        <v>1029.9</v>
      </c>
      <c r="N180" s="246">
        <v>1015.3</v>
      </c>
      <c r="O180" s="246">
        <v>64180575</v>
      </c>
      <c r="P180" s="247">
        <v>-0.014032399299474606</v>
      </c>
    </row>
    <row r="181" spans="1:16" ht="12.75" customHeight="1">
      <c r="A181" s="239">
        <v>171</v>
      </c>
      <c r="B181" s="251" t="s">
        <v>188</v>
      </c>
      <c r="C181" s="243" t="s">
        <v>225</v>
      </c>
      <c r="D181" s="244">
        <v>45407</v>
      </c>
      <c r="E181" s="243">
        <v>438.55</v>
      </c>
      <c r="F181" s="243">
        <v>438.09999999999997</v>
      </c>
      <c r="G181" s="245">
        <v>430.44999999999993</v>
      </c>
      <c r="H181" s="245">
        <v>422.34999999999997</v>
      </c>
      <c r="I181" s="245">
        <v>414.69999999999993</v>
      </c>
      <c r="J181" s="245">
        <v>446.19999999999993</v>
      </c>
      <c r="K181" s="245">
        <v>453.8499999999999</v>
      </c>
      <c r="L181" s="245">
        <v>461.94999999999993</v>
      </c>
      <c r="M181" s="246">
        <v>445.75</v>
      </c>
      <c r="N181" s="246">
        <v>430</v>
      </c>
      <c r="O181" s="246">
        <v>94419000</v>
      </c>
      <c r="P181" s="247">
        <v>0.024536731853805026</v>
      </c>
    </row>
    <row r="182" spans="1:16" ht="12.75" customHeight="1">
      <c r="A182" s="239">
        <v>172</v>
      </c>
      <c r="B182" s="251" t="s">
        <v>130</v>
      </c>
      <c r="C182" s="243" t="s">
        <v>226</v>
      </c>
      <c r="D182" s="244">
        <v>45407</v>
      </c>
      <c r="E182" s="243">
        <v>163.75</v>
      </c>
      <c r="F182" s="243">
        <v>164.36666666666667</v>
      </c>
      <c r="G182" s="245">
        <v>162.48333333333335</v>
      </c>
      <c r="H182" s="245">
        <v>161.21666666666667</v>
      </c>
      <c r="I182" s="245">
        <v>159.33333333333334</v>
      </c>
      <c r="J182" s="245">
        <v>165.63333333333335</v>
      </c>
      <c r="K182" s="245">
        <v>167.51666666666668</v>
      </c>
      <c r="L182" s="245">
        <v>168.78333333333336</v>
      </c>
      <c r="M182" s="246">
        <v>166.25</v>
      </c>
      <c r="N182" s="246">
        <v>163.1</v>
      </c>
      <c r="O182" s="246">
        <v>251713000</v>
      </c>
      <c r="P182" s="247">
        <v>0.001553780501148922</v>
      </c>
    </row>
    <row r="183" spans="1:16" ht="12.75" customHeight="1">
      <c r="A183" s="239">
        <v>173</v>
      </c>
      <c r="B183" s="251" t="s">
        <v>85</v>
      </c>
      <c r="C183" s="243" t="s">
        <v>227</v>
      </c>
      <c r="D183" s="244">
        <v>45407</v>
      </c>
      <c r="E183" s="243">
        <v>4015.25</v>
      </c>
      <c r="F183" s="243">
        <v>3999.9666666666667</v>
      </c>
      <c r="G183" s="245">
        <v>3975.383333333333</v>
      </c>
      <c r="H183" s="245">
        <v>3935.5166666666664</v>
      </c>
      <c r="I183" s="245">
        <v>3910.933333333333</v>
      </c>
      <c r="J183" s="245">
        <v>4039.8333333333335</v>
      </c>
      <c r="K183" s="245">
        <v>4064.4166666666665</v>
      </c>
      <c r="L183" s="245">
        <v>4104.283333333334</v>
      </c>
      <c r="M183" s="246">
        <v>4024.55</v>
      </c>
      <c r="N183" s="246">
        <v>3960.1</v>
      </c>
      <c r="O183" s="246">
        <v>16431625</v>
      </c>
      <c r="P183" s="247">
        <v>0.08697413813062907</v>
      </c>
    </row>
    <row r="184" spans="1:16" ht="12.75" customHeight="1">
      <c r="A184" s="239">
        <v>174</v>
      </c>
      <c r="B184" s="251" t="s">
        <v>85</v>
      </c>
      <c r="C184" s="243" t="s">
        <v>228</v>
      </c>
      <c r="D184" s="244">
        <v>45407</v>
      </c>
      <c r="E184" s="243">
        <v>1246.4</v>
      </c>
      <c r="F184" s="243">
        <v>1253.5</v>
      </c>
      <c r="G184" s="245">
        <v>1233.9</v>
      </c>
      <c r="H184" s="245">
        <v>1221.4</v>
      </c>
      <c r="I184" s="245">
        <v>1201.8000000000002</v>
      </c>
      <c r="J184" s="245">
        <v>1266</v>
      </c>
      <c r="K184" s="245">
        <v>1285.6</v>
      </c>
      <c r="L184" s="245">
        <v>1298.1</v>
      </c>
      <c r="M184" s="246">
        <v>1273.1</v>
      </c>
      <c r="N184" s="246">
        <v>1241</v>
      </c>
      <c r="O184" s="246">
        <v>15866400</v>
      </c>
      <c r="P184" s="247">
        <v>0.06358846478703294</v>
      </c>
    </row>
    <row r="185" spans="1:16" ht="12.75" customHeight="1">
      <c r="A185" s="239">
        <v>175</v>
      </c>
      <c r="B185" s="251" t="s">
        <v>57</v>
      </c>
      <c r="C185" s="243" t="s">
        <v>229</v>
      </c>
      <c r="D185" s="244">
        <v>45407</v>
      </c>
      <c r="E185" s="243">
        <v>3626.65</v>
      </c>
      <c r="F185" s="243">
        <v>3652.9166666666665</v>
      </c>
      <c r="G185" s="245">
        <v>3595.883333333333</v>
      </c>
      <c r="H185" s="245">
        <v>3565.116666666667</v>
      </c>
      <c r="I185" s="245">
        <v>3508.0833333333335</v>
      </c>
      <c r="J185" s="245">
        <v>3683.683333333333</v>
      </c>
      <c r="K185" s="245">
        <v>3740.7166666666667</v>
      </c>
      <c r="L185" s="245">
        <v>3771.4833333333327</v>
      </c>
      <c r="M185" s="246">
        <v>3709.95</v>
      </c>
      <c r="N185" s="246">
        <v>3622.15</v>
      </c>
      <c r="O185" s="246">
        <v>6081950</v>
      </c>
      <c r="P185" s="247">
        <v>0.04106880747685948</v>
      </c>
    </row>
    <row r="186" spans="1:16" ht="12.75" customHeight="1">
      <c r="A186" s="239">
        <v>176</v>
      </c>
      <c r="B186" s="251" t="s">
        <v>42</v>
      </c>
      <c r="C186" s="243" t="s">
        <v>230</v>
      </c>
      <c r="D186" s="244">
        <v>45407</v>
      </c>
      <c r="E186" s="243">
        <v>2583.4</v>
      </c>
      <c r="F186" s="243">
        <v>2583.0333333333333</v>
      </c>
      <c r="G186" s="245">
        <v>2558.0666666666666</v>
      </c>
      <c r="H186" s="245">
        <v>2532.733333333333</v>
      </c>
      <c r="I186" s="245">
        <v>2507.7666666666664</v>
      </c>
      <c r="J186" s="245">
        <v>2608.366666666667</v>
      </c>
      <c r="K186" s="245">
        <v>2633.333333333333</v>
      </c>
      <c r="L186" s="245">
        <v>2658.666666666667</v>
      </c>
      <c r="M186" s="246">
        <v>2608</v>
      </c>
      <c r="N186" s="246">
        <v>2557.7</v>
      </c>
      <c r="O186" s="246">
        <v>1584500</v>
      </c>
      <c r="P186" s="247">
        <v>0.01149058410469199</v>
      </c>
    </row>
    <row r="187" spans="1:16" ht="12.75" customHeight="1">
      <c r="A187" s="239">
        <v>177</v>
      </c>
      <c r="B187" s="251" t="s">
        <v>45</v>
      </c>
      <c r="C187" s="243" t="s">
        <v>231</v>
      </c>
      <c r="D187" s="244">
        <v>45407</v>
      </c>
      <c r="E187" s="243">
        <v>4061.9</v>
      </c>
      <c r="F187" s="243">
        <v>4065.4666666666667</v>
      </c>
      <c r="G187" s="245">
        <v>4012.4333333333334</v>
      </c>
      <c r="H187" s="245">
        <v>3962.9666666666667</v>
      </c>
      <c r="I187" s="245">
        <v>3909.9333333333334</v>
      </c>
      <c r="J187" s="245">
        <v>4114.933333333333</v>
      </c>
      <c r="K187" s="245">
        <v>4167.966666666667</v>
      </c>
      <c r="L187" s="245">
        <v>4217.433333333333</v>
      </c>
      <c r="M187" s="246">
        <v>4118.5</v>
      </c>
      <c r="N187" s="246">
        <v>4016</v>
      </c>
      <c r="O187" s="246">
        <v>3602800</v>
      </c>
      <c r="P187" s="247">
        <v>0.016935757028339167</v>
      </c>
    </row>
    <row r="188" spans="1:16" ht="12.75" customHeight="1">
      <c r="A188" s="239">
        <v>178</v>
      </c>
      <c r="B188" s="251" t="s">
        <v>54</v>
      </c>
      <c r="C188" s="243" t="s">
        <v>232</v>
      </c>
      <c r="D188" s="244">
        <v>45407</v>
      </c>
      <c r="E188" s="243">
        <v>2048.85</v>
      </c>
      <c r="F188" s="243">
        <v>2068.116666666667</v>
      </c>
      <c r="G188" s="245">
        <v>2023.3333333333335</v>
      </c>
      <c r="H188" s="245">
        <v>1997.8166666666666</v>
      </c>
      <c r="I188" s="245">
        <v>1953.0333333333333</v>
      </c>
      <c r="J188" s="245">
        <v>2093.6333333333337</v>
      </c>
      <c r="K188" s="245">
        <v>2138.4166666666665</v>
      </c>
      <c r="L188" s="245">
        <v>2163.933333333334</v>
      </c>
      <c r="M188" s="246">
        <v>2112.9</v>
      </c>
      <c r="N188" s="246">
        <v>2042.6</v>
      </c>
      <c r="O188" s="246">
        <v>5558000</v>
      </c>
      <c r="P188" s="247">
        <v>0.015540065229903434</v>
      </c>
    </row>
    <row r="189" spans="1:16" ht="12.75" customHeight="1">
      <c r="A189" s="239">
        <v>179</v>
      </c>
      <c r="B189" s="251" t="s">
        <v>57</v>
      </c>
      <c r="C189" s="243" t="s">
        <v>233</v>
      </c>
      <c r="D189" s="244">
        <v>45407</v>
      </c>
      <c r="E189" s="243">
        <v>1838.45</v>
      </c>
      <c r="F189" s="243">
        <v>1843.0666666666668</v>
      </c>
      <c r="G189" s="245">
        <v>1823.4833333333336</v>
      </c>
      <c r="H189" s="245">
        <v>1808.5166666666667</v>
      </c>
      <c r="I189" s="245">
        <v>1788.9333333333334</v>
      </c>
      <c r="J189" s="245">
        <v>1858.0333333333338</v>
      </c>
      <c r="K189" s="245">
        <v>1877.6166666666672</v>
      </c>
      <c r="L189" s="245">
        <v>1892.583333333334</v>
      </c>
      <c r="M189" s="246">
        <v>1862.65</v>
      </c>
      <c r="N189" s="246">
        <v>1828.1</v>
      </c>
      <c r="O189" s="246">
        <v>2447600</v>
      </c>
      <c r="P189" s="247">
        <v>-0.040608341172781434</v>
      </c>
    </row>
    <row r="190" spans="1:16" ht="12.75" customHeight="1">
      <c r="A190" s="239">
        <v>180</v>
      </c>
      <c r="B190" s="251" t="s">
        <v>47</v>
      </c>
      <c r="C190" s="243" t="s">
        <v>234</v>
      </c>
      <c r="D190" s="244">
        <v>45407</v>
      </c>
      <c r="E190" s="243">
        <v>9666.6</v>
      </c>
      <c r="F190" s="243">
        <v>9722.316666666666</v>
      </c>
      <c r="G190" s="245">
        <v>9584.633333333331</v>
      </c>
      <c r="H190" s="245">
        <v>9502.666666666666</v>
      </c>
      <c r="I190" s="245">
        <v>9364.983333333332</v>
      </c>
      <c r="J190" s="245">
        <v>9804.283333333331</v>
      </c>
      <c r="K190" s="245">
        <v>9941.966666666665</v>
      </c>
      <c r="L190" s="245">
        <v>10023.93333333333</v>
      </c>
      <c r="M190" s="246">
        <v>9860</v>
      </c>
      <c r="N190" s="246">
        <v>9640.35</v>
      </c>
      <c r="O190" s="246">
        <v>2385000</v>
      </c>
      <c r="P190" s="247">
        <v>0.056197688322040654</v>
      </c>
    </row>
    <row r="191" spans="1:16" ht="12.75" customHeight="1">
      <c r="A191" s="239">
        <v>181</v>
      </c>
      <c r="B191" s="251" t="s">
        <v>914</v>
      </c>
      <c r="C191" s="243" t="s">
        <v>235</v>
      </c>
      <c r="D191" s="244">
        <v>45407</v>
      </c>
      <c r="E191" s="243">
        <v>502.4</v>
      </c>
      <c r="F191" s="243">
        <v>505.09999999999997</v>
      </c>
      <c r="G191" s="245">
        <v>498.24999999999994</v>
      </c>
      <c r="H191" s="245">
        <v>494.09999999999997</v>
      </c>
      <c r="I191" s="245">
        <v>487.24999999999994</v>
      </c>
      <c r="J191" s="245">
        <v>509.24999999999994</v>
      </c>
      <c r="K191" s="245">
        <v>516.0999999999999</v>
      </c>
      <c r="L191" s="245">
        <v>520.25</v>
      </c>
      <c r="M191" s="246">
        <v>511.95</v>
      </c>
      <c r="N191" s="246">
        <v>500.95</v>
      </c>
      <c r="O191" s="246">
        <v>46371000</v>
      </c>
      <c r="P191" s="247">
        <v>0.018677176148046606</v>
      </c>
    </row>
    <row r="192" spans="1:16" ht="12.75" customHeight="1">
      <c r="A192" s="239">
        <v>182</v>
      </c>
      <c r="B192" s="251" t="s">
        <v>130</v>
      </c>
      <c r="C192" s="243" t="s">
        <v>236</v>
      </c>
      <c r="D192" s="244">
        <v>45407</v>
      </c>
      <c r="E192" s="243">
        <v>373.7</v>
      </c>
      <c r="F192" s="243">
        <v>370.2833333333333</v>
      </c>
      <c r="G192" s="245">
        <v>364.5666666666666</v>
      </c>
      <c r="H192" s="245">
        <v>355.4333333333333</v>
      </c>
      <c r="I192" s="245">
        <v>349.7166666666666</v>
      </c>
      <c r="J192" s="245">
        <v>379.41666666666663</v>
      </c>
      <c r="K192" s="245">
        <v>385.1333333333333</v>
      </c>
      <c r="L192" s="245">
        <v>394.26666666666665</v>
      </c>
      <c r="M192" s="246">
        <v>376</v>
      </c>
      <c r="N192" s="246">
        <v>361.15</v>
      </c>
      <c r="O192" s="246">
        <v>119774800</v>
      </c>
      <c r="P192" s="247">
        <v>-0.02270765304207484</v>
      </c>
    </row>
    <row r="193" spans="1:16" ht="12.75" customHeight="1">
      <c r="A193" s="239">
        <v>183</v>
      </c>
      <c r="B193" s="251" t="s">
        <v>40</v>
      </c>
      <c r="C193" s="243" t="s">
        <v>237</v>
      </c>
      <c r="D193" s="244">
        <v>45407</v>
      </c>
      <c r="E193" s="243">
        <v>1315.6</v>
      </c>
      <c r="F193" s="243">
        <v>1324.6499999999999</v>
      </c>
      <c r="G193" s="245">
        <v>1302.1499999999996</v>
      </c>
      <c r="H193" s="245">
        <v>1288.6999999999998</v>
      </c>
      <c r="I193" s="245">
        <v>1266.1999999999996</v>
      </c>
      <c r="J193" s="245">
        <v>1338.0999999999997</v>
      </c>
      <c r="K193" s="245">
        <v>1360.6000000000001</v>
      </c>
      <c r="L193" s="245">
        <v>1374.0499999999997</v>
      </c>
      <c r="M193" s="246">
        <v>1347.15</v>
      </c>
      <c r="N193" s="246">
        <v>1311.2</v>
      </c>
      <c r="O193" s="246">
        <v>7735200</v>
      </c>
      <c r="P193" s="247">
        <v>0.072724246962889</v>
      </c>
    </row>
    <row r="194" spans="1:16" ht="12.75" customHeight="1">
      <c r="A194" s="239">
        <v>184</v>
      </c>
      <c r="B194" s="251" t="s">
        <v>85</v>
      </c>
      <c r="C194" s="243" t="s">
        <v>238</v>
      </c>
      <c r="D194" s="244">
        <v>45407</v>
      </c>
      <c r="E194" s="243">
        <v>471.8</v>
      </c>
      <c r="F194" s="243">
        <v>474.6499999999999</v>
      </c>
      <c r="G194" s="245">
        <v>467.79999999999984</v>
      </c>
      <c r="H194" s="245">
        <v>463.7999999999999</v>
      </c>
      <c r="I194" s="245">
        <v>456.9499999999998</v>
      </c>
      <c r="J194" s="245">
        <v>478.64999999999986</v>
      </c>
      <c r="K194" s="245">
        <v>485.4999999999999</v>
      </c>
      <c r="L194" s="245">
        <v>489.4999999999999</v>
      </c>
      <c r="M194" s="246">
        <v>481.5</v>
      </c>
      <c r="N194" s="246">
        <v>470.65</v>
      </c>
      <c r="O194" s="246">
        <v>69402000</v>
      </c>
      <c r="P194" s="247">
        <v>0.023628318584070798</v>
      </c>
    </row>
    <row r="195" spans="1:16" ht="12.75" customHeight="1">
      <c r="A195" s="239">
        <v>185</v>
      </c>
      <c r="B195" s="251" t="s">
        <v>203</v>
      </c>
      <c r="C195" s="243" t="s">
        <v>239</v>
      </c>
      <c r="D195" s="244">
        <v>45407</v>
      </c>
      <c r="E195" s="243">
        <v>146.95</v>
      </c>
      <c r="F195" s="243">
        <v>148.71666666666667</v>
      </c>
      <c r="G195" s="245">
        <v>144.83333333333334</v>
      </c>
      <c r="H195" s="245">
        <v>142.71666666666667</v>
      </c>
      <c r="I195" s="245">
        <v>138.83333333333334</v>
      </c>
      <c r="J195" s="245">
        <v>150.83333333333334</v>
      </c>
      <c r="K195" s="245">
        <v>154.71666666666667</v>
      </c>
      <c r="L195" s="245">
        <v>156.83333333333334</v>
      </c>
      <c r="M195" s="246">
        <v>152.6</v>
      </c>
      <c r="N195" s="246">
        <v>146.6</v>
      </c>
      <c r="O195" s="246">
        <v>146271000</v>
      </c>
      <c r="P195" s="247">
        <v>-0.0036781985001123896</v>
      </c>
    </row>
    <row r="196" spans="1:16" ht="12.75" customHeight="1">
      <c r="A196" s="239">
        <v>186</v>
      </c>
      <c r="B196" s="251" t="s">
        <v>42</v>
      </c>
      <c r="C196" s="243" t="s">
        <v>240</v>
      </c>
      <c r="D196" s="244">
        <v>45407</v>
      </c>
      <c r="E196" s="243">
        <v>966.15</v>
      </c>
      <c r="F196" s="243">
        <v>975.9</v>
      </c>
      <c r="G196" s="245">
        <v>953.0999999999999</v>
      </c>
      <c r="H196" s="245">
        <v>940.05</v>
      </c>
      <c r="I196" s="245">
        <v>917.2499999999999</v>
      </c>
      <c r="J196" s="245">
        <v>988.9499999999999</v>
      </c>
      <c r="K196" s="245">
        <v>1011.7499999999999</v>
      </c>
      <c r="L196" s="245">
        <v>1024.8</v>
      </c>
      <c r="M196" s="246">
        <v>998.7</v>
      </c>
      <c r="N196" s="246">
        <v>962.85</v>
      </c>
      <c r="O196" s="246">
        <v>9234000</v>
      </c>
      <c r="P196" s="247">
        <v>0.036154312260149465</v>
      </c>
    </row>
    <row r="197" spans="1:16" ht="12.75" customHeight="1">
      <c r="A197" s="239"/>
      <c r="B197" s="251"/>
      <c r="C197" s="243"/>
      <c r="D197" s="244"/>
      <c r="E197" s="243"/>
      <c r="F197" s="243"/>
      <c r="G197" s="245"/>
      <c r="H197" s="245"/>
      <c r="I197" s="245"/>
      <c r="J197" s="245"/>
      <c r="K197" s="245"/>
      <c r="L197" s="245"/>
      <c r="M197" s="246"/>
      <c r="N197" s="246"/>
      <c r="O197" s="246"/>
      <c r="P197" s="247"/>
    </row>
    <row r="198" spans="1:16" ht="12.75" customHeight="1">
      <c r="A198" s="239"/>
      <c r="B198" s="251"/>
      <c r="C198" s="243"/>
      <c r="D198" s="244"/>
      <c r="E198" s="243"/>
      <c r="F198" s="243"/>
      <c r="G198" s="245"/>
      <c r="H198" s="245"/>
      <c r="I198" s="245"/>
      <c r="J198" s="245"/>
      <c r="K198" s="245"/>
      <c r="L198" s="245"/>
      <c r="M198" s="246"/>
      <c r="N198" s="246"/>
      <c r="O198" s="246"/>
      <c r="P198" s="247"/>
    </row>
    <row r="199" spans="1:16" ht="12.75" customHeight="1">
      <c r="A199" s="233"/>
      <c r="B199" s="43"/>
      <c r="C199" s="233"/>
      <c r="D199" s="234"/>
      <c r="E199" s="235"/>
      <c r="F199" s="235"/>
      <c r="G199" s="236"/>
      <c r="H199" s="236"/>
      <c r="I199" s="236"/>
      <c r="J199" s="236"/>
      <c r="K199" s="236"/>
      <c r="L199" s="236"/>
      <c r="M199" s="233"/>
      <c r="N199" s="233"/>
      <c r="O199" s="237"/>
      <c r="P199" s="238"/>
    </row>
    <row r="200" spans="1:16" ht="12.75" customHeight="1">
      <c r="A200" s="233"/>
      <c r="B200" s="43"/>
      <c r="C200" s="37"/>
      <c r="D200" s="38"/>
      <c r="E200" s="39"/>
      <c r="F200" s="39"/>
      <c r="G200" s="40"/>
      <c r="H200" s="40"/>
      <c r="I200" s="40"/>
      <c r="J200" s="40"/>
      <c r="K200" s="40"/>
      <c r="L200" s="40"/>
      <c r="M200" s="37"/>
      <c r="N200" s="37"/>
      <c r="O200" s="41"/>
      <c r="P200" s="42"/>
    </row>
    <row r="201" spans="1:16" ht="12.75" customHeight="1">
      <c r="A201" s="233"/>
      <c r="B201" s="43"/>
      <c r="C201" s="37"/>
      <c r="D201" s="38"/>
      <c r="E201" s="39"/>
      <c r="F201" s="39"/>
      <c r="G201" s="40"/>
      <c r="H201" s="40"/>
      <c r="I201" s="40"/>
      <c r="J201" s="40"/>
      <c r="K201" s="40"/>
      <c r="L201" s="1"/>
      <c r="M201" s="1"/>
      <c r="N201" s="1"/>
      <c r="O201" s="1"/>
      <c r="P201" s="1"/>
    </row>
    <row r="202" spans="1:16" ht="12.75" customHeight="1">
      <c r="A202" s="233"/>
      <c r="B202" s="43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</row>
    <row r="203" spans="1:16" ht="12.75" customHeight="1">
      <c r="A203" s="233"/>
      <c r="B203" s="43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</row>
    <row r="204" spans="1:16" ht="12.75" customHeight="1">
      <c r="A204" s="233"/>
      <c r="B204" s="43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</row>
    <row r="205" spans="1:16" ht="12.75" customHeight="1">
      <c r="A205" s="233"/>
      <c r="B205" s="43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</row>
    <row r="206" spans="1:16" ht="12.75" customHeight="1">
      <c r="A206" s="233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</row>
    <row r="207" spans="1:16" ht="12.75" customHeight="1">
      <c r="A207" s="233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1:16" ht="12.75" customHeight="1">
      <c r="A208" s="233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1:16" ht="12.75" customHeight="1">
      <c r="A209" s="233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1:16" ht="12.75" customHeight="1">
      <c r="A210" s="233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</row>
    <row r="211" spans="1:16" ht="12.75" customHeight="1">
      <c r="A211" s="233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</row>
    <row r="212" spans="1:16" ht="12.75" customHeight="1">
      <c r="A212" s="233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</row>
    <row r="213" spans="1:16" ht="12.75" customHeight="1">
      <c r="A213" s="37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</row>
    <row r="214" spans="2:16" ht="12.75" customHeight="1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</row>
    <row r="215" spans="1:16" ht="12.75" customHeight="1">
      <c r="A215" s="37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</row>
    <row r="216" spans="1: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</row>
    <row r="217" spans="1:16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</row>
    <row r="218" spans="1:16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</row>
    <row r="219" spans="1:16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</row>
    <row r="220" spans="1:16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</row>
    <row r="221" spans="1:16" ht="12.75" customHeight="1">
      <c r="A221" s="44" t="s">
        <v>241</v>
      </c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</row>
    <row r="222" spans="1:16" ht="12.75" customHeight="1">
      <c r="A222" s="44" t="s">
        <v>242</v>
      </c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</row>
    <row r="223" spans="1:16" ht="12.75" customHeight="1">
      <c r="A223" s="44" t="s">
        <v>243</v>
      </c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</row>
    <row r="224" spans="1:16" ht="12.75" customHeight="1">
      <c r="A224" s="44" t="s">
        <v>244</v>
      </c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</row>
    <row r="225" spans="1:16" ht="12.75" customHeight="1">
      <c r="A225" s="44" t="s">
        <v>245</v>
      </c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</row>
    <row r="226" spans="1:1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</row>
    <row r="227" spans="1:16" ht="12.75" customHeight="1">
      <c r="A227" s="24" t="s">
        <v>246</v>
      </c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</row>
    <row r="228" spans="1:16" ht="12.75" customHeight="1">
      <c r="A228" s="45" t="s">
        <v>247</v>
      </c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</row>
    <row r="229" spans="1:16" ht="12.75" customHeight="1">
      <c r="A229" s="45" t="s">
        <v>248</v>
      </c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</row>
    <row r="230" spans="1:16" ht="12.75" customHeight="1">
      <c r="A230" s="45" t="s">
        <v>249</v>
      </c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</row>
    <row r="231" spans="1:16" ht="12.75" customHeight="1">
      <c r="A231" s="45" t="s">
        <v>250</v>
      </c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</row>
    <row r="232" spans="1:16" ht="12.75" customHeight="1">
      <c r="A232" s="45" t="s">
        <v>251</v>
      </c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</row>
    <row r="233" spans="1:16" ht="12.75" customHeight="1">
      <c r="A233" s="45" t="s">
        <v>252</v>
      </c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</row>
    <row r="234" spans="1:16" ht="12.75" customHeight="1">
      <c r="A234" s="45" t="s">
        <v>253</v>
      </c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</row>
    <row r="235" spans="1:16" ht="12.75" customHeight="1">
      <c r="A235" s="45" t="s">
        <v>254</v>
      </c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</row>
    <row r="236" spans="1:16" ht="12.75" customHeight="1">
      <c r="A236" s="45" t="s">
        <v>255</v>
      </c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</row>
    <row r="237" spans="1:16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</row>
    <row r="238" spans="1:16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</row>
    <row r="239" spans="1:16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</row>
    <row r="240" spans="1:16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</row>
    <row r="241" spans="1:16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</row>
    <row r="242" spans="1:16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</row>
  </sheetData>
  <mergeCells count="6">
    <mergeCell ref="G9:I9"/>
    <mergeCell ref="J9:L9"/>
    <mergeCell ref="A9:A10"/>
    <mergeCell ref="B9:B10"/>
    <mergeCell ref="C9:C10"/>
    <mergeCell ref="D9:D10"/>
  </mergeCells>
  <hyperlinks>
    <hyperlink ref="M5" location="Main!A1" display="Back to Main Page"/>
  </hyperlinks>
  <printOptions/>
  <pageMargins left="0.7" right="0.7" top="0.75" bottom="0.75" header="0" footer="0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445"/>
  <sheetViews>
    <sheetView zoomScale="85" zoomScaleNormal="85" workbookViewId="0" topLeftCell="A1">
      <pane ySplit="9" topLeftCell="A10" activePane="bottomLeft" state="frozen"/>
      <selection pane="bottomLeft" activeCell="B10" sqref="B10"/>
    </sheetView>
  </sheetViews>
  <sheetFormatPr defaultColWidth="14.421875" defaultRowHeight="15" customHeight="1"/>
  <cols>
    <col min="1" max="1" width="5.7109375" style="0" customWidth="1"/>
    <col min="2" max="2" width="14.28125" style="0" customWidth="1"/>
    <col min="3" max="3" width="9.00390625" style="0" customWidth="1"/>
    <col min="4" max="4" width="9.57421875" style="0" customWidth="1"/>
    <col min="5" max="12" width="9.8515625" style="0" customWidth="1"/>
    <col min="13" max="13" width="12.7109375" style="0" customWidth="1"/>
    <col min="14" max="15" width="9.28125" style="0" customWidth="1"/>
  </cols>
  <sheetData>
    <row r="1" spans="1:15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46"/>
      <c r="M1" s="1"/>
      <c r="N1" s="1"/>
      <c r="O1" s="1"/>
    </row>
    <row r="2" spans="1:15" ht="12.7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47"/>
      <c r="M2" s="22"/>
      <c r="N2" s="22"/>
      <c r="O2" s="22"/>
    </row>
    <row r="3" spans="1:15" ht="12.7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47"/>
      <c r="M3" s="22"/>
      <c r="N3" s="22"/>
      <c r="O3" s="22"/>
    </row>
    <row r="4" spans="1:15" ht="12.7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47"/>
      <c r="M4" s="22"/>
      <c r="N4" s="22"/>
      <c r="O4" s="22"/>
    </row>
    <row r="5" spans="1:15" ht="25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46"/>
      <c r="M5" s="23" t="s">
        <v>14</v>
      </c>
      <c r="N5" s="1"/>
      <c r="O5" s="1"/>
    </row>
    <row r="6" spans="1:15" ht="12.75" customHeight="1">
      <c r="A6" s="24" t="s">
        <v>15</v>
      </c>
      <c r="B6" s="1"/>
      <c r="C6" s="1"/>
      <c r="D6" s="1"/>
      <c r="E6" s="1"/>
      <c r="F6" s="1"/>
      <c r="G6" s="1"/>
      <c r="H6" s="1"/>
      <c r="I6" s="1"/>
      <c r="J6" s="1"/>
      <c r="K6" s="7">
        <f>Main!B10</f>
        <v>45397</v>
      </c>
      <c r="L6" s="46"/>
      <c r="M6" s="1"/>
      <c r="N6" s="1"/>
      <c r="O6" s="1"/>
    </row>
    <row r="7" spans="2:15" ht="12.75" customHeight="1">
      <c r="B7" s="1"/>
      <c r="C7" s="1"/>
      <c r="D7" s="1"/>
      <c r="E7" s="1"/>
      <c r="F7" s="1"/>
      <c r="G7" s="1"/>
      <c r="H7" s="1"/>
      <c r="I7" s="1"/>
      <c r="J7" s="1"/>
      <c r="K7" s="1"/>
      <c r="L7" s="46"/>
      <c r="M7" s="1"/>
      <c r="N7" s="1"/>
      <c r="O7" s="1"/>
    </row>
    <row r="8" spans="1:15" ht="28.5" customHeight="1">
      <c r="A8" s="344" t="s">
        <v>16</v>
      </c>
      <c r="B8" s="346"/>
      <c r="C8" s="349" t="s">
        <v>20</v>
      </c>
      <c r="D8" s="349" t="s">
        <v>21</v>
      </c>
      <c r="E8" s="341" t="s">
        <v>22</v>
      </c>
      <c r="F8" s="342"/>
      <c r="G8" s="343"/>
      <c r="H8" s="341" t="s">
        <v>23</v>
      </c>
      <c r="I8" s="342"/>
      <c r="J8" s="343"/>
      <c r="K8" s="26"/>
      <c r="L8" s="48"/>
      <c r="M8" s="48"/>
      <c r="N8" s="1"/>
      <c r="O8" s="1"/>
    </row>
    <row r="9" spans="1:15" ht="36" customHeight="1">
      <c r="A9" s="345"/>
      <c r="B9" s="348"/>
      <c r="C9" s="348"/>
      <c r="D9" s="348"/>
      <c r="E9" s="12" t="s">
        <v>25</v>
      </c>
      <c r="F9" s="12" t="s">
        <v>26</v>
      </c>
      <c r="G9" s="12" t="s">
        <v>27</v>
      </c>
      <c r="H9" s="12" t="s">
        <v>28</v>
      </c>
      <c r="I9" s="12" t="s">
        <v>29</v>
      </c>
      <c r="J9" s="12" t="s">
        <v>30</v>
      </c>
      <c r="K9" s="12" t="s">
        <v>31</v>
      </c>
      <c r="L9" s="49" t="s">
        <v>32</v>
      </c>
      <c r="M9" s="50" t="s">
        <v>256</v>
      </c>
      <c r="N9" s="1"/>
      <c r="O9" s="1"/>
    </row>
    <row r="10" spans="1:15" ht="12.75" customHeight="1">
      <c r="A10" s="51">
        <v>1</v>
      </c>
      <c r="B10" s="34" t="s">
        <v>257</v>
      </c>
      <c r="C10" s="34">
        <v>22519.4</v>
      </c>
      <c r="D10" s="34">
        <v>22583.2</v>
      </c>
      <c r="E10" s="34">
        <v>22439.95</v>
      </c>
      <c r="F10" s="34">
        <v>22360.5</v>
      </c>
      <c r="G10" s="34">
        <v>22217.25</v>
      </c>
      <c r="H10" s="34">
        <v>22662.65</v>
      </c>
      <c r="I10" s="34">
        <v>22805.9</v>
      </c>
      <c r="J10" s="34">
        <v>22885.350000000002</v>
      </c>
      <c r="K10" s="34">
        <v>22726.45</v>
      </c>
      <c r="L10" s="34">
        <v>22503.75</v>
      </c>
      <c r="M10" s="52"/>
      <c r="N10" s="1"/>
      <c r="O10" s="1"/>
    </row>
    <row r="11" spans="1:15" ht="12.75" customHeight="1">
      <c r="A11" s="51">
        <v>2</v>
      </c>
      <c r="B11" s="35" t="s">
        <v>258</v>
      </c>
      <c r="C11" s="34">
        <v>48564.55</v>
      </c>
      <c r="D11" s="34">
        <v>48641.583333333336</v>
      </c>
      <c r="E11" s="34">
        <v>48400.51666666667</v>
      </c>
      <c r="F11" s="34">
        <v>48236.48333333334</v>
      </c>
      <c r="G11" s="34">
        <v>47995.41666666667</v>
      </c>
      <c r="H11" s="34">
        <v>48805.61666666667</v>
      </c>
      <c r="I11" s="34">
        <v>49046.683333333334</v>
      </c>
      <c r="J11" s="34">
        <v>49210.71666666667</v>
      </c>
      <c r="K11" s="34">
        <v>48882.65</v>
      </c>
      <c r="L11" s="34">
        <v>48477.55</v>
      </c>
      <c r="M11" s="52"/>
      <c r="N11" s="1"/>
      <c r="O11" s="1"/>
    </row>
    <row r="12" spans="1:15" ht="12.75" customHeight="1">
      <c r="A12" s="51">
        <v>3</v>
      </c>
      <c r="B12" s="31" t="s">
        <v>259</v>
      </c>
      <c r="C12" s="36">
        <v>6038.6</v>
      </c>
      <c r="D12" s="36">
        <v>6076.933333333333</v>
      </c>
      <c r="E12" s="36">
        <v>5993.216666666667</v>
      </c>
      <c r="F12" s="36">
        <v>5947.833333333334</v>
      </c>
      <c r="G12" s="36">
        <v>5864.116666666668</v>
      </c>
      <c r="H12" s="36">
        <v>6122.316666666667</v>
      </c>
      <c r="I12" s="36">
        <v>6206.033333333332</v>
      </c>
      <c r="J12" s="36">
        <v>6251.416666666666</v>
      </c>
      <c r="K12" s="36">
        <v>6160.65</v>
      </c>
      <c r="L12" s="36">
        <v>6031.55</v>
      </c>
      <c r="M12" s="52"/>
      <c r="N12" s="1"/>
      <c r="O12" s="1"/>
    </row>
    <row r="13" spans="1:15" ht="12.75" customHeight="1">
      <c r="A13" s="51">
        <v>4</v>
      </c>
      <c r="B13" s="31" t="s">
        <v>260</v>
      </c>
      <c r="C13" s="36">
        <v>8414.3</v>
      </c>
      <c r="D13" s="36">
        <v>8449.816666666668</v>
      </c>
      <c r="E13" s="36">
        <v>8371.683333333334</v>
      </c>
      <c r="F13" s="36">
        <v>8329.066666666668</v>
      </c>
      <c r="G13" s="36">
        <v>8250.933333333334</v>
      </c>
      <c r="H13" s="36">
        <v>8492.433333333334</v>
      </c>
      <c r="I13" s="36">
        <v>8570.56666666667</v>
      </c>
      <c r="J13" s="36">
        <v>8613.183333333334</v>
      </c>
      <c r="K13" s="36">
        <v>8527.95</v>
      </c>
      <c r="L13" s="36">
        <v>8407.2</v>
      </c>
      <c r="M13" s="52"/>
      <c r="N13" s="1"/>
      <c r="O13" s="1"/>
    </row>
    <row r="14" spans="1:15" ht="12.75" customHeight="1">
      <c r="A14" s="51">
        <v>5</v>
      </c>
      <c r="B14" s="31" t="s">
        <v>261</v>
      </c>
      <c r="C14" s="36">
        <v>35018.1</v>
      </c>
      <c r="D14" s="36">
        <v>35120.85</v>
      </c>
      <c r="E14" s="36">
        <v>34878.1</v>
      </c>
      <c r="F14" s="36">
        <v>34738.1</v>
      </c>
      <c r="G14" s="36">
        <v>34495.35</v>
      </c>
      <c r="H14" s="36">
        <v>35260.85</v>
      </c>
      <c r="I14" s="36">
        <v>35503.6</v>
      </c>
      <c r="J14" s="36">
        <v>35643.6</v>
      </c>
      <c r="K14" s="36">
        <v>35363.6</v>
      </c>
      <c r="L14" s="36">
        <v>34980.85</v>
      </c>
      <c r="M14" s="52"/>
      <c r="N14" s="1"/>
      <c r="O14" s="1"/>
    </row>
    <row r="15" spans="1:15" ht="12.75" customHeight="1">
      <c r="A15" s="51">
        <v>6</v>
      </c>
      <c r="B15" s="31" t="s">
        <v>262</v>
      </c>
      <c r="C15" s="36">
        <v>9581.3</v>
      </c>
      <c r="D15" s="36">
        <v>9620.883333333333</v>
      </c>
      <c r="E15" s="36">
        <v>9529.266666666666</v>
      </c>
      <c r="F15" s="36">
        <v>9477.233333333334</v>
      </c>
      <c r="G15" s="36">
        <v>9385.616666666667</v>
      </c>
      <c r="H15" s="36">
        <v>9672.916666666666</v>
      </c>
      <c r="I15" s="36">
        <v>9764.533333333331</v>
      </c>
      <c r="J15" s="36">
        <v>9816.566666666666</v>
      </c>
      <c r="K15" s="36">
        <v>9712.5</v>
      </c>
      <c r="L15" s="36">
        <v>9568.85</v>
      </c>
      <c r="M15" s="52"/>
      <c r="N15" s="1"/>
      <c r="O15" s="1"/>
    </row>
    <row r="16" spans="1:15" ht="12.75" customHeight="1">
      <c r="A16" s="51">
        <v>7</v>
      </c>
      <c r="B16" s="31" t="s">
        <v>263</v>
      </c>
      <c r="C16" s="36">
        <v>14049.1</v>
      </c>
      <c r="D16" s="36">
        <v>14086.150000000001</v>
      </c>
      <c r="E16" s="36">
        <v>14000.600000000002</v>
      </c>
      <c r="F16" s="36">
        <v>13952.1</v>
      </c>
      <c r="G16" s="36">
        <v>13866.550000000001</v>
      </c>
      <c r="H16" s="36">
        <v>14134.650000000003</v>
      </c>
      <c r="I16" s="36">
        <v>14220.200000000003</v>
      </c>
      <c r="J16" s="36">
        <v>14268.700000000004</v>
      </c>
      <c r="K16" s="36">
        <v>14171.7</v>
      </c>
      <c r="L16" s="36">
        <v>14037.65</v>
      </c>
      <c r="M16" s="52"/>
      <c r="N16" s="1"/>
      <c r="O16" s="1"/>
    </row>
    <row r="17" spans="1:15" ht="12.75" customHeight="1">
      <c r="A17" s="51">
        <v>8</v>
      </c>
      <c r="B17" s="53" t="s">
        <v>41</v>
      </c>
      <c r="C17" s="31">
        <v>6752.95</v>
      </c>
      <c r="D17" s="36">
        <v>6722.683333333333</v>
      </c>
      <c r="E17" s="36">
        <v>6672.266666666666</v>
      </c>
      <c r="F17" s="36">
        <v>6591.583333333333</v>
      </c>
      <c r="G17" s="36">
        <v>6541.166666666666</v>
      </c>
      <c r="H17" s="36">
        <v>6803.366666666667</v>
      </c>
      <c r="I17" s="36">
        <v>6853.783333333333</v>
      </c>
      <c r="J17" s="36">
        <v>6934.466666666667</v>
      </c>
      <c r="K17" s="31">
        <v>6773.1</v>
      </c>
      <c r="L17" s="31">
        <v>6642</v>
      </c>
      <c r="M17" s="31">
        <v>4.18148</v>
      </c>
      <c r="N17" s="1"/>
      <c r="O17" s="1"/>
    </row>
    <row r="18" spans="1:15" ht="12.75" customHeight="1">
      <c r="A18" s="51">
        <v>9</v>
      </c>
      <c r="B18" s="53" t="s">
        <v>48</v>
      </c>
      <c r="C18" s="31">
        <v>2468.3</v>
      </c>
      <c r="D18" s="36">
        <v>2486.9333333333334</v>
      </c>
      <c r="E18" s="36">
        <v>2441.366666666667</v>
      </c>
      <c r="F18" s="36">
        <v>2414.4333333333334</v>
      </c>
      <c r="G18" s="36">
        <v>2368.866666666667</v>
      </c>
      <c r="H18" s="36">
        <v>2513.866666666667</v>
      </c>
      <c r="I18" s="36">
        <v>2559.4333333333334</v>
      </c>
      <c r="J18" s="36">
        <v>2586.366666666667</v>
      </c>
      <c r="K18" s="31">
        <v>2532.5</v>
      </c>
      <c r="L18" s="31">
        <v>2460</v>
      </c>
      <c r="M18" s="31">
        <v>2.624</v>
      </c>
      <c r="N18" s="1"/>
      <c r="O18" s="1"/>
    </row>
    <row r="19" spans="1:15" ht="12.75" customHeight="1">
      <c r="A19" s="51">
        <v>10</v>
      </c>
      <c r="B19" s="53" t="s">
        <v>313</v>
      </c>
      <c r="C19" s="31">
        <v>1547.1</v>
      </c>
      <c r="D19" s="36">
        <v>1557.6666666666667</v>
      </c>
      <c r="E19" s="36">
        <v>1524.8333333333335</v>
      </c>
      <c r="F19" s="36">
        <v>1502.5666666666668</v>
      </c>
      <c r="G19" s="36">
        <v>1469.7333333333336</v>
      </c>
      <c r="H19" s="36">
        <v>1579.9333333333334</v>
      </c>
      <c r="I19" s="36">
        <v>1612.7666666666669</v>
      </c>
      <c r="J19" s="36">
        <v>1635.0333333333333</v>
      </c>
      <c r="K19" s="31">
        <v>1590.5</v>
      </c>
      <c r="L19" s="31">
        <v>1535.4</v>
      </c>
      <c r="M19" s="31">
        <v>8.62397</v>
      </c>
      <c r="N19" s="1"/>
      <c r="O19" s="1"/>
    </row>
    <row r="20" spans="1:15" ht="12.75" customHeight="1">
      <c r="A20" s="51">
        <v>11</v>
      </c>
      <c r="B20" s="53" t="s">
        <v>62</v>
      </c>
      <c r="C20" s="31">
        <v>638.75</v>
      </c>
      <c r="D20" s="36">
        <v>636.6833333333333</v>
      </c>
      <c r="E20" s="36">
        <v>629.3666666666666</v>
      </c>
      <c r="F20" s="36">
        <v>619.9833333333332</v>
      </c>
      <c r="G20" s="36">
        <v>612.6666666666665</v>
      </c>
      <c r="H20" s="36">
        <v>646.0666666666666</v>
      </c>
      <c r="I20" s="36">
        <v>653.3833333333334</v>
      </c>
      <c r="J20" s="36">
        <v>662.7666666666667</v>
      </c>
      <c r="K20" s="31">
        <v>644</v>
      </c>
      <c r="L20" s="31">
        <v>627.3</v>
      </c>
      <c r="M20" s="31">
        <v>27.48417</v>
      </c>
      <c r="N20" s="1"/>
      <c r="O20" s="1"/>
    </row>
    <row r="21" spans="1:15" ht="12.75" customHeight="1">
      <c r="A21" s="51">
        <v>12</v>
      </c>
      <c r="B21" s="53" t="s">
        <v>866</v>
      </c>
      <c r="C21" s="31">
        <v>1068.9</v>
      </c>
      <c r="D21" s="36">
        <v>1073.1499999999999</v>
      </c>
      <c r="E21" s="36">
        <v>1048.7499999999998</v>
      </c>
      <c r="F21" s="36">
        <v>1028.6</v>
      </c>
      <c r="G21" s="36">
        <v>1004.1999999999998</v>
      </c>
      <c r="H21" s="36">
        <v>1093.2999999999997</v>
      </c>
      <c r="I21" s="36">
        <v>1117.6999999999998</v>
      </c>
      <c r="J21" s="36">
        <v>1137.8499999999997</v>
      </c>
      <c r="K21" s="31">
        <v>1097.55</v>
      </c>
      <c r="L21" s="31">
        <v>1053</v>
      </c>
      <c r="M21" s="31">
        <v>12.837</v>
      </c>
      <c r="N21" s="1"/>
      <c r="O21" s="1"/>
    </row>
    <row r="22" spans="1:15" ht="12.75" customHeight="1">
      <c r="A22" s="51">
        <v>13</v>
      </c>
      <c r="B22" s="53" t="s">
        <v>49</v>
      </c>
      <c r="C22" s="31">
        <v>3209.9</v>
      </c>
      <c r="D22" s="36">
        <v>3220.9</v>
      </c>
      <c r="E22" s="36">
        <v>3194.3</v>
      </c>
      <c r="F22" s="36">
        <v>3178.7000000000003</v>
      </c>
      <c r="G22" s="36">
        <v>3152.1000000000004</v>
      </c>
      <c r="H22" s="36">
        <v>3236.5</v>
      </c>
      <c r="I22" s="36">
        <v>3263.0999999999995</v>
      </c>
      <c r="J22" s="36">
        <v>3278.7</v>
      </c>
      <c r="K22" s="31">
        <v>3247.5</v>
      </c>
      <c r="L22" s="31">
        <v>3205.3</v>
      </c>
      <c r="M22" s="31">
        <v>7.05173</v>
      </c>
      <c r="N22" s="1"/>
      <c r="O22" s="1"/>
    </row>
    <row r="23" spans="1:15" ht="12.75" customHeight="1">
      <c r="A23" s="51">
        <v>14</v>
      </c>
      <c r="B23" s="53" t="s">
        <v>264</v>
      </c>
      <c r="C23" s="31">
        <v>1884.05</v>
      </c>
      <c r="D23" s="36">
        <v>1896.3500000000001</v>
      </c>
      <c r="E23" s="36">
        <v>1867.7000000000003</v>
      </c>
      <c r="F23" s="36">
        <v>1851.3500000000001</v>
      </c>
      <c r="G23" s="36">
        <v>1822.7000000000003</v>
      </c>
      <c r="H23" s="36">
        <v>1912.7000000000003</v>
      </c>
      <c r="I23" s="36">
        <v>1941.3500000000004</v>
      </c>
      <c r="J23" s="36">
        <v>1957.7000000000003</v>
      </c>
      <c r="K23" s="31">
        <v>1925</v>
      </c>
      <c r="L23" s="31">
        <v>1880</v>
      </c>
      <c r="M23" s="31">
        <v>3.93681</v>
      </c>
      <c r="N23" s="1"/>
      <c r="O23" s="1"/>
    </row>
    <row r="24" spans="1:15" ht="12.75" customHeight="1">
      <c r="A24" s="51">
        <v>15</v>
      </c>
      <c r="B24" s="53" t="s">
        <v>50</v>
      </c>
      <c r="C24" s="31">
        <v>1344.2</v>
      </c>
      <c r="D24" s="36">
        <v>1347.8666666666668</v>
      </c>
      <c r="E24" s="36">
        <v>1337.3333333333335</v>
      </c>
      <c r="F24" s="36">
        <v>1330.4666666666667</v>
      </c>
      <c r="G24" s="36">
        <v>1319.9333333333334</v>
      </c>
      <c r="H24" s="36">
        <v>1354.7333333333336</v>
      </c>
      <c r="I24" s="36">
        <v>1365.2666666666669</v>
      </c>
      <c r="J24" s="36">
        <v>1372.1333333333337</v>
      </c>
      <c r="K24" s="31">
        <v>1358.4</v>
      </c>
      <c r="L24" s="31">
        <v>1341</v>
      </c>
      <c r="M24" s="31">
        <v>21.8323</v>
      </c>
      <c r="N24" s="1"/>
      <c r="O24" s="1"/>
    </row>
    <row r="25" spans="1:15" ht="12.75" customHeight="1">
      <c r="A25" s="51">
        <v>16</v>
      </c>
      <c r="B25" s="53" t="s">
        <v>824</v>
      </c>
      <c r="C25" s="31">
        <v>595.2</v>
      </c>
      <c r="D25" s="36">
        <v>600.3333333333334</v>
      </c>
      <c r="E25" s="36">
        <v>585.6666666666667</v>
      </c>
      <c r="F25" s="36">
        <v>576.1333333333333</v>
      </c>
      <c r="G25" s="36">
        <v>561.4666666666667</v>
      </c>
      <c r="H25" s="36">
        <v>609.8666666666668</v>
      </c>
      <c r="I25" s="36">
        <v>624.5333333333335</v>
      </c>
      <c r="J25" s="36">
        <v>634.0666666666668</v>
      </c>
      <c r="K25" s="31">
        <v>615</v>
      </c>
      <c r="L25" s="31">
        <v>590.8</v>
      </c>
      <c r="M25" s="31">
        <v>29.99709</v>
      </c>
      <c r="N25" s="1"/>
      <c r="O25" s="1"/>
    </row>
    <row r="26" spans="1:15" ht="12.75" customHeight="1">
      <c r="A26" s="51">
        <v>17</v>
      </c>
      <c r="B26" s="53" t="s">
        <v>265</v>
      </c>
      <c r="C26" s="31">
        <v>948.05</v>
      </c>
      <c r="D26" s="36">
        <v>953.6333333333333</v>
      </c>
      <c r="E26" s="36">
        <v>937.2666666666667</v>
      </c>
      <c r="F26" s="36">
        <v>926.4833333333333</v>
      </c>
      <c r="G26" s="36">
        <v>910.1166666666667</v>
      </c>
      <c r="H26" s="36">
        <v>964.4166666666666</v>
      </c>
      <c r="I26" s="36">
        <v>980.7833333333332</v>
      </c>
      <c r="J26" s="36">
        <v>991.5666666666666</v>
      </c>
      <c r="K26" s="31">
        <v>970</v>
      </c>
      <c r="L26" s="31">
        <v>942.85</v>
      </c>
      <c r="M26" s="31">
        <v>7.55787</v>
      </c>
      <c r="N26" s="1"/>
      <c r="O26" s="1"/>
    </row>
    <row r="27" spans="1:15" ht="12.75" customHeight="1">
      <c r="A27" s="51">
        <v>18</v>
      </c>
      <c r="B27" s="53" t="s">
        <v>266</v>
      </c>
      <c r="C27" s="31">
        <v>345.05</v>
      </c>
      <c r="D27" s="36">
        <v>346.7166666666667</v>
      </c>
      <c r="E27" s="36">
        <v>342.4333333333334</v>
      </c>
      <c r="F27" s="36">
        <v>339.8166666666667</v>
      </c>
      <c r="G27" s="36">
        <v>335.5333333333334</v>
      </c>
      <c r="H27" s="36">
        <v>349.33333333333337</v>
      </c>
      <c r="I27" s="36">
        <v>353.6166666666667</v>
      </c>
      <c r="J27" s="36">
        <v>356.23333333333335</v>
      </c>
      <c r="K27" s="31">
        <v>351</v>
      </c>
      <c r="L27" s="31">
        <v>344.1</v>
      </c>
      <c r="M27" s="31">
        <v>11.96013</v>
      </c>
      <c r="N27" s="1"/>
      <c r="O27" s="1"/>
    </row>
    <row r="28" spans="1:15" ht="12.75" customHeight="1">
      <c r="A28" s="51">
        <v>19</v>
      </c>
      <c r="B28" s="53" t="s">
        <v>44</v>
      </c>
      <c r="C28" s="31">
        <v>202.55</v>
      </c>
      <c r="D28" s="36">
        <v>203.83333333333334</v>
      </c>
      <c r="E28" s="36">
        <v>199.4666666666667</v>
      </c>
      <c r="F28" s="36">
        <v>196.38333333333335</v>
      </c>
      <c r="G28" s="36">
        <v>192.0166666666667</v>
      </c>
      <c r="H28" s="36">
        <v>206.91666666666669</v>
      </c>
      <c r="I28" s="36">
        <v>211.2833333333333</v>
      </c>
      <c r="J28" s="36">
        <v>214.36666666666667</v>
      </c>
      <c r="K28" s="31">
        <v>208.2</v>
      </c>
      <c r="L28" s="31">
        <v>200.75</v>
      </c>
      <c r="M28" s="31">
        <v>73.6359</v>
      </c>
      <c r="N28" s="1"/>
      <c r="O28" s="1"/>
    </row>
    <row r="29" spans="1:15" ht="12.75" customHeight="1">
      <c r="A29" s="51">
        <v>20</v>
      </c>
      <c r="B29" s="53" t="s">
        <v>46</v>
      </c>
      <c r="C29" s="31">
        <v>233.95</v>
      </c>
      <c r="D29" s="36">
        <v>235.78333333333333</v>
      </c>
      <c r="E29" s="36">
        <v>231.16666666666666</v>
      </c>
      <c r="F29" s="36">
        <v>228.38333333333333</v>
      </c>
      <c r="G29" s="36">
        <v>223.76666666666665</v>
      </c>
      <c r="H29" s="36">
        <v>238.56666666666666</v>
      </c>
      <c r="I29" s="36">
        <v>243.18333333333334</v>
      </c>
      <c r="J29" s="36">
        <v>245.96666666666667</v>
      </c>
      <c r="K29" s="31">
        <v>240.4</v>
      </c>
      <c r="L29" s="31">
        <v>233</v>
      </c>
      <c r="M29" s="31">
        <v>33.65147</v>
      </c>
      <c r="N29" s="1"/>
      <c r="O29" s="1"/>
    </row>
    <row r="30" spans="1:15" ht="12.75" customHeight="1">
      <c r="A30" s="51">
        <v>21</v>
      </c>
      <c r="B30" s="53" t="s">
        <v>51</v>
      </c>
      <c r="C30" s="31">
        <v>4735.2</v>
      </c>
      <c r="D30" s="36">
        <v>4776.783333333334</v>
      </c>
      <c r="E30" s="36">
        <v>4683.5666666666675</v>
      </c>
      <c r="F30" s="36">
        <v>4631.933333333333</v>
      </c>
      <c r="G30" s="36">
        <v>4538.716666666667</v>
      </c>
      <c r="H30" s="36">
        <v>4828.416666666668</v>
      </c>
      <c r="I30" s="36">
        <v>4921.633333333333</v>
      </c>
      <c r="J30" s="36">
        <v>4973.266666666668</v>
      </c>
      <c r="K30" s="31">
        <v>4870</v>
      </c>
      <c r="L30" s="31">
        <v>4725.15</v>
      </c>
      <c r="M30" s="31">
        <v>1.59343</v>
      </c>
      <c r="N30" s="1"/>
      <c r="O30" s="1"/>
    </row>
    <row r="31" spans="1:15" ht="12.75" customHeight="1">
      <c r="A31" s="51">
        <v>22</v>
      </c>
      <c r="B31" s="53" t="s">
        <v>52</v>
      </c>
      <c r="C31" s="31">
        <v>608.85</v>
      </c>
      <c r="D31" s="36">
        <v>614.9166666666666</v>
      </c>
      <c r="E31" s="36">
        <v>599.5333333333333</v>
      </c>
      <c r="F31" s="36">
        <v>590.2166666666667</v>
      </c>
      <c r="G31" s="36">
        <v>574.8333333333334</v>
      </c>
      <c r="H31" s="36">
        <v>624.2333333333332</v>
      </c>
      <c r="I31" s="36">
        <v>639.6166666666667</v>
      </c>
      <c r="J31" s="36">
        <v>648.9333333333332</v>
      </c>
      <c r="K31" s="31">
        <v>630.3</v>
      </c>
      <c r="L31" s="31">
        <v>605.6</v>
      </c>
      <c r="M31" s="31">
        <v>41.6132</v>
      </c>
      <c r="N31" s="1"/>
      <c r="O31" s="1"/>
    </row>
    <row r="32" spans="1:15" ht="12.75" customHeight="1">
      <c r="A32" s="51">
        <v>23</v>
      </c>
      <c r="B32" s="53" t="s">
        <v>53</v>
      </c>
      <c r="C32" s="31">
        <v>6406.55</v>
      </c>
      <c r="D32" s="36">
        <v>6415.716666666667</v>
      </c>
      <c r="E32" s="36">
        <v>6353.533333333335</v>
      </c>
      <c r="F32" s="36">
        <v>6300.516666666667</v>
      </c>
      <c r="G32" s="36">
        <v>6238.333333333335</v>
      </c>
      <c r="H32" s="36">
        <v>6468.7333333333345</v>
      </c>
      <c r="I32" s="36">
        <v>6530.916666666667</v>
      </c>
      <c r="J32" s="36">
        <v>6583.933333333334</v>
      </c>
      <c r="K32" s="31">
        <v>6477.9</v>
      </c>
      <c r="L32" s="31">
        <v>6362.7</v>
      </c>
      <c r="M32" s="31">
        <v>4.50885</v>
      </c>
      <c r="N32" s="1"/>
      <c r="O32" s="1"/>
    </row>
    <row r="33" spans="1:15" ht="12.75" customHeight="1">
      <c r="A33" s="51">
        <v>24</v>
      </c>
      <c r="B33" s="53" t="s">
        <v>55</v>
      </c>
      <c r="C33" s="31">
        <v>482.3</v>
      </c>
      <c r="D33" s="36">
        <v>483.8333333333333</v>
      </c>
      <c r="E33" s="36">
        <v>478.71666666666664</v>
      </c>
      <c r="F33" s="36">
        <v>475.1333333333333</v>
      </c>
      <c r="G33" s="36">
        <v>470.01666666666665</v>
      </c>
      <c r="H33" s="36">
        <v>487.41666666666663</v>
      </c>
      <c r="I33" s="36">
        <v>492.5333333333333</v>
      </c>
      <c r="J33" s="36">
        <v>496.1166666666666</v>
      </c>
      <c r="K33" s="31">
        <v>488.95</v>
      </c>
      <c r="L33" s="31">
        <v>480.25</v>
      </c>
      <c r="M33" s="31">
        <v>19.55613</v>
      </c>
      <c r="N33" s="1"/>
      <c r="O33" s="1"/>
    </row>
    <row r="34" spans="1:15" ht="12.75" customHeight="1">
      <c r="A34" s="51">
        <v>25</v>
      </c>
      <c r="B34" s="53" t="s">
        <v>56</v>
      </c>
      <c r="C34" s="31">
        <v>178.35</v>
      </c>
      <c r="D34" s="36">
        <v>178.88333333333333</v>
      </c>
      <c r="E34" s="36">
        <v>176.56666666666666</v>
      </c>
      <c r="F34" s="36">
        <v>174.78333333333333</v>
      </c>
      <c r="G34" s="36">
        <v>172.46666666666667</v>
      </c>
      <c r="H34" s="36">
        <v>180.66666666666666</v>
      </c>
      <c r="I34" s="36">
        <v>182.98333333333332</v>
      </c>
      <c r="J34" s="36">
        <v>184.76666666666665</v>
      </c>
      <c r="K34" s="31">
        <v>181.2</v>
      </c>
      <c r="L34" s="31">
        <v>177.1</v>
      </c>
      <c r="M34" s="31">
        <v>168.42899</v>
      </c>
      <c r="N34" s="1"/>
      <c r="O34" s="1"/>
    </row>
    <row r="35" spans="1:15" ht="12.75" customHeight="1">
      <c r="A35" s="51">
        <v>26</v>
      </c>
      <c r="B35" s="53" t="s">
        <v>58</v>
      </c>
      <c r="C35" s="31">
        <v>2854.5</v>
      </c>
      <c r="D35" s="36">
        <v>2864.1666666666665</v>
      </c>
      <c r="E35" s="36">
        <v>2835.333333333333</v>
      </c>
      <c r="F35" s="36">
        <v>2816.1666666666665</v>
      </c>
      <c r="G35" s="36">
        <v>2787.333333333333</v>
      </c>
      <c r="H35" s="36">
        <v>2883.333333333333</v>
      </c>
      <c r="I35" s="36">
        <v>2912.166666666666</v>
      </c>
      <c r="J35" s="36">
        <v>2931.333333333333</v>
      </c>
      <c r="K35" s="31">
        <v>2893</v>
      </c>
      <c r="L35" s="31">
        <v>2845</v>
      </c>
      <c r="M35" s="31">
        <v>17.66311</v>
      </c>
      <c r="N35" s="1"/>
      <c r="O35" s="1"/>
    </row>
    <row r="36" spans="1:15" ht="12.75" customHeight="1">
      <c r="A36" s="51">
        <v>27</v>
      </c>
      <c r="B36" s="53" t="s">
        <v>59</v>
      </c>
      <c r="C36" s="31">
        <v>1964.25</v>
      </c>
      <c r="D36" s="36">
        <v>1982.2833333333335</v>
      </c>
      <c r="E36" s="36">
        <v>1942.016666666667</v>
      </c>
      <c r="F36" s="36">
        <v>1919.7833333333335</v>
      </c>
      <c r="G36" s="36">
        <v>1879.516666666667</v>
      </c>
      <c r="H36" s="36">
        <v>2004.516666666667</v>
      </c>
      <c r="I36" s="36">
        <v>2044.7833333333335</v>
      </c>
      <c r="J36" s="36">
        <v>2067.0166666666673</v>
      </c>
      <c r="K36" s="31">
        <v>2022.55</v>
      </c>
      <c r="L36" s="31">
        <v>1960.05</v>
      </c>
      <c r="M36" s="31">
        <v>4.13279</v>
      </c>
      <c r="N36" s="1"/>
      <c r="O36" s="1"/>
    </row>
    <row r="37" spans="1:15" ht="12.75" customHeight="1">
      <c r="A37" s="51">
        <v>28</v>
      </c>
      <c r="B37" s="53" t="s">
        <v>63</v>
      </c>
      <c r="C37" s="31">
        <v>1088.45</v>
      </c>
      <c r="D37" s="36">
        <v>1100.8</v>
      </c>
      <c r="E37" s="36">
        <v>1073.6499999999999</v>
      </c>
      <c r="F37" s="36">
        <v>1058.85</v>
      </c>
      <c r="G37" s="36">
        <v>1031.6999999999998</v>
      </c>
      <c r="H37" s="36">
        <v>1115.6</v>
      </c>
      <c r="I37" s="36">
        <v>1142.75</v>
      </c>
      <c r="J37" s="36">
        <v>1157.55</v>
      </c>
      <c r="K37" s="31">
        <v>1127.95</v>
      </c>
      <c r="L37" s="31">
        <v>1086</v>
      </c>
      <c r="M37" s="31">
        <v>12.16798</v>
      </c>
      <c r="N37" s="1"/>
      <c r="O37" s="1"/>
    </row>
    <row r="38" spans="1:15" ht="12.75" customHeight="1">
      <c r="A38" s="51">
        <v>29</v>
      </c>
      <c r="B38" s="53" t="s">
        <v>267</v>
      </c>
      <c r="C38" s="31">
        <v>4765.05</v>
      </c>
      <c r="D38" s="36">
        <v>4765.599999999999</v>
      </c>
      <c r="E38" s="36">
        <v>4724.449999999999</v>
      </c>
      <c r="F38" s="36">
        <v>4683.849999999999</v>
      </c>
      <c r="G38" s="36">
        <v>4642.699999999999</v>
      </c>
      <c r="H38" s="36">
        <v>4806.199999999999</v>
      </c>
      <c r="I38" s="36">
        <v>4847.3499999999985</v>
      </c>
      <c r="J38" s="36">
        <v>4887.949999999999</v>
      </c>
      <c r="K38" s="31">
        <v>4806.75</v>
      </c>
      <c r="L38" s="31">
        <v>4725</v>
      </c>
      <c r="M38" s="31">
        <v>6.76863</v>
      </c>
      <c r="N38" s="1"/>
      <c r="O38" s="1"/>
    </row>
    <row r="39" spans="1:15" ht="12.75" customHeight="1">
      <c r="A39" s="51">
        <v>30</v>
      </c>
      <c r="B39" s="53" t="s">
        <v>64</v>
      </c>
      <c r="C39" s="31">
        <v>1073.45</v>
      </c>
      <c r="D39" s="36">
        <v>1080.3166666666668</v>
      </c>
      <c r="E39" s="36">
        <v>1064.2333333333336</v>
      </c>
      <c r="F39" s="36">
        <v>1055.0166666666667</v>
      </c>
      <c r="G39" s="36">
        <v>1038.9333333333334</v>
      </c>
      <c r="H39" s="36">
        <v>1089.5333333333338</v>
      </c>
      <c r="I39" s="36">
        <v>1105.6166666666672</v>
      </c>
      <c r="J39" s="36">
        <v>1114.833333333334</v>
      </c>
      <c r="K39" s="31">
        <v>1096.4</v>
      </c>
      <c r="L39" s="31">
        <v>1071.1</v>
      </c>
      <c r="M39" s="31">
        <v>180.45983</v>
      </c>
      <c r="N39" s="1"/>
      <c r="O39" s="1"/>
    </row>
    <row r="40" spans="1:15" ht="12.75" customHeight="1">
      <c r="A40" s="51">
        <v>31</v>
      </c>
      <c r="B40" s="53" t="s">
        <v>65</v>
      </c>
      <c r="C40" s="31">
        <v>9064.85</v>
      </c>
      <c r="D40" s="36">
        <v>9037.949999999999</v>
      </c>
      <c r="E40" s="36">
        <v>8956.899999999998</v>
      </c>
      <c r="F40" s="36">
        <v>8848.949999999999</v>
      </c>
      <c r="G40" s="36">
        <v>8767.899999999998</v>
      </c>
      <c r="H40" s="36">
        <v>9145.899999999998</v>
      </c>
      <c r="I40" s="36">
        <v>9226.949999999997</v>
      </c>
      <c r="J40" s="36">
        <v>9334.899999999998</v>
      </c>
      <c r="K40" s="31">
        <v>9119</v>
      </c>
      <c r="L40" s="31">
        <v>8930</v>
      </c>
      <c r="M40" s="31">
        <v>4.80474</v>
      </c>
      <c r="N40" s="1"/>
      <c r="O40" s="1"/>
    </row>
    <row r="41" spans="1:15" ht="12.75" customHeight="1">
      <c r="A41" s="51">
        <v>32</v>
      </c>
      <c r="B41" s="53" t="s">
        <v>68</v>
      </c>
      <c r="C41" s="31">
        <v>7229.55</v>
      </c>
      <c r="D41" s="36">
        <v>7216.616666666666</v>
      </c>
      <c r="E41" s="36">
        <v>7169.233333333332</v>
      </c>
      <c r="F41" s="36">
        <v>7108.916666666666</v>
      </c>
      <c r="G41" s="36">
        <v>7061.533333333332</v>
      </c>
      <c r="H41" s="36">
        <v>7276.933333333332</v>
      </c>
      <c r="I41" s="36">
        <v>7324.316666666665</v>
      </c>
      <c r="J41" s="36">
        <v>7384.633333333331</v>
      </c>
      <c r="K41" s="31">
        <v>7264</v>
      </c>
      <c r="L41" s="31">
        <v>7156.3</v>
      </c>
      <c r="M41" s="31">
        <v>10.92588</v>
      </c>
      <c r="N41" s="1"/>
      <c r="O41" s="1"/>
    </row>
    <row r="42" spans="1:15" ht="12.75" customHeight="1">
      <c r="A42" s="51">
        <v>33</v>
      </c>
      <c r="B42" s="53" t="s">
        <v>67</v>
      </c>
      <c r="C42" s="31">
        <v>1698.65</v>
      </c>
      <c r="D42" s="36">
        <v>1698.1333333333334</v>
      </c>
      <c r="E42" s="36">
        <v>1690.0666666666668</v>
      </c>
      <c r="F42" s="36">
        <v>1681.4833333333333</v>
      </c>
      <c r="G42" s="36">
        <v>1673.4166666666667</v>
      </c>
      <c r="H42" s="36">
        <v>1706.716666666667</v>
      </c>
      <c r="I42" s="36">
        <v>1714.7833333333335</v>
      </c>
      <c r="J42" s="36">
        <v>1723.366666666667</v>
      </c>
      <c r="K42" s="31">
        <v>1706.2</v>
      </c>
      <c r="L42" s="31">
        <v>1689.55</v>
      </c>
      <c r="M42" s="31">
        <v>13.12132</v>
      </c>
      <c r="N42" s="1"/>
      <c r="O42" s="1"/>
    </row>
    <row r="43" spans="1:15" ht="12.75" customHeight="1">
      <c r="A43" s="51">
        <v>34</v>
      </c>
      <c r="B43" s="53" t="s">
        <v>268</v>
      </c>
      <c r="C43" s="31">
        <v>8175.55</v>
      </c>
      <c r="D43" s="36">
        <v>8184.283333333333</v>
      </c>
      <c r="E43" s="36">
        <v>8097.366666666665</v>
      </c>
      <c r="F43" s="36">
        <v>8019.1833333333325</v>
      </c>
      <c r="G43" s="36">
        <v>7932.266666666665</v>
      </c>
      <c r="H43" s="36">
        <v>8262.466666666665</v>
      </c>
      <c r="I43" s="36">
        <v>8349.383333333333</v>
      </c>
      <c r="J43" s="36">
        <v>8427.566666666666</v>
      </c>
      <c r="K43" s="31">
        <v>8271.2</v>
      </c>
      <c r="L43" s="31">
        <v>8106.1</v>
      </c>
      <c r="M43" s="31">
        <v>0.43228</v>
      </c>
      <c r="N43" s="1"/>
      <c r="O43" s="1"/>
    </row>
    <row r="44" spans="1:15" ht="12.75" customHeight="1">
      <c r="A44" s="51">
        <v>35</v>
      </c>
      <c r="B44" s="53" t="s">
        <v>69</v>
      </c>
      <c r="C44" s="31">
        <v>2393.05</v>
      </c>
      <c r="D44" s="36">
        <v>2404</v>
      </c>
      <c r="E44" s="36">
        <v>2374.45</v>
      </c>
      <c r="F44" s="36">
        <v>2355.85</v>
      </c>
      <c r="G44" s="36">
        <v>2326.2999999999997</v>
      </c>
      <c r="H44" s="36">
        <v>2422.6</v>
      </c>
      <c r="I44" s="36">
        <v>2452.15</v>
      </c>
      <c r="J44" s="36">
        <v>2470.75</v>
      </c>
      <c r="K44" s="31">
        <v>2433.55</v>
      </c>
      <c r="L44" s="31">
        <v>2385.4</v>
      </c>
      <c r="M44" s="31">
        <v>6.21524</v>
      </c>
      <c r="N44" s="1"/>
      <c r="O44" s="1"/>
    </row>
    <row r="45" spans="1:15" ht="12.75" customHeight="1">
      <c r="A45" s="51">
        <v>36</v>
      </c>
      <c r="B45" s="53" t="s">
        <v>71</v>
      </c>
      <c r="C45" s="31">
        <v>182.95</v>
      </c>
      <c r="D45" s="36">
        <v>184.16666666666666</v>
      </c>
      <c r="E45" s="36">
        <v>181.4333333333333</v>
      </c>
      <c r="F45" s="36">
        <v>179.91666666666666</v>
      </c>
      <c r="G45" s="36">
        <v>177.1833333333333</v>
      </c>
      <c r="H45" s="36">
        <v>185.6833333333333</v>
      </c>
      <c r="I45" s="36">
        <v>188.41666666666666</v>
      </c>
      <c r="J45" s="36">
        <v>189.9333333333333</v>
      </c>
      <c r="K45" s="31">
        <v>186.9</v>
      </c>
      <c r="L45" s="31">
        <v>182.65</v>
      </c>
      <c r="M45" s="31">
        <v>259.30326</v>
      </c>
      <c r="N45" s="1"/>
      <c r="O45" s="1"/>
    </row>
    <row r="46" spans="1:15" ht="12.75" customHeight="1">
      <c r="A46" s="51">
        <v>37</v>
      </c>
      <c r="B46" s="53" t="s">
        <v>72</v>
      </c>
      <c r="C46" s="31">
        <v>267.95</v>
      </c>
      <c r="D46" s="36">
        <v>268.8666666666667</v>
      </c>
      <c r="E46" s="36">
        <v>265.48333333333335</v>
      </c>
      <c r="F46" s="36">
        <v>263.01666666666665</v>
      </c>
      <c r="G46" s="36">
        <v>259.6333333333333</v>
      </c>
      <c r="H46" s="36">
        <v>271.33333333333337</v>
      </c>
      <c r="I46" s="36">
        <v>274.7166666666667</v>
      </c>
      <c r="J46" s="36">
        <v>277.1833333333334</v>
      </c>
      <c r="K46" s="31">
        <v>272.25</v>
      </c>
      <c r="L46" s="31">
        <v>266.4</v>
      </c>
      <c r="M46" s="31">
        <v>114.96987</v>
      </c>
      <c r="N46" s="1"/>
      <c r="O46" s="1"/>
    </row>
    <row r="47" spans="1:15" ht="12.75" customHeight="1">
      <c r="A47" s="51">
        <v>38</v>
      </c>
      <c r="B47" s="53" t="s">
        <v>269</v>
      </c>
      <c r="C47" s="31">
        <v>143.6</v>
      </c>
      <c r="D47" s="36">
        <v>144.26666666666665</v>
      </c>
      <c r="E47" s="36">
        <v>142.33333333333331</v>
      </c>
      <c r="F47" s="36">
        <v>141.06666666666666</v>
      </c>
      <c r="G47" s="36">
        <v>139.13333333333333</v>
      </c>
      <c r="H47" s="36">
        <v>145.5333333333333</v>
      </c>
      <c r="I47" s="36">
        <v>147.46666666666664</v>
      </c>
      <c r="J47" s="36">
        <v>148.7333333333333</v>
      </c>
      <c r="K47" s="31">
        <v>146.2</v>
      </c>
      <c r="L47" s="31">
        <v>143</v>
      </c>
      <c r="M47" s="31">
        <v>78.94694</v>
      </c>
      <c r="N47" s="1"/>
      <c r="O47" s="1"/>
    </row>
    <row r="48" spans="1:15" ht="12.75" customHeight="1">
      <c r="A48" s="51">
        <v>39</v>
      </c>
      <c r="B48" s="53" t="s">
        <v>73</v>
      </c>
      <c r="C48" s="31">
        <v>1387.5</v>
      </c>
      <c r="D48" s="36">
        <v>1390.1333333333332</v>
      </c>
      <c r="E48" s="36">
        <v>1375.8666666666663</v>
      </c>
      <c r="F48" s="36">
        <v>1364.2333333333331</v>
      </c>
      <c r="G48" s="36">
        <v>1349.9666666666662</v>
      </c>
      <c r="H48" s="36">
        <v>1401.7666666666664</v>
      </c>
      <c r="I48" s="36">
        <v>1416.0333333333333</v>
      </c>
      <c r="J48" s="36">
        <v>1427.6666666666665</v>
      </c>
      <c r="K48" s="31">
        <v>1404.4</v>
      </c>
      <c r="L48" s="31">
        <v>1378.5</v>
      </c>
      <c r="M48" s="31">
        <v>10.62242</v>
      </c>
      <c r="N48" s="1"/>
      <c r="O48" s="1"/>
    </row>
    <row r="49" spans="1:15" ht="12.75" customHeight="1">
      <c r="A49" s="51">
        <v>40</v>
      </c>
      <c r="B49" s="53" t="s">
        <v>75</v>
      </c>
      <c r="C49" s="31">
        <v>556.75</v>
      </c>
      <c r="D49" s="36">
        <v>558.3833333333333</v>
      </c>
      <c r="E49" s="36">
        <v>553.7666666666667</v>
      </c>
      <c r="F49" s="36">
        <v>550.7833333333333</v>
      </c>
      <c r="G49" s="36">
        <v>546.1666666666666</v>
      </c>
      <c r="H49" s="36">
        <v>561.3666666666667</v>
      </c>
      <c r="I49" s="36">
        <v>565.9833333333332</v>
      </c>
      <c r="J49" s="36">
        <v>568.9666666666667</v>
      </c>
      <c r="K49" s="31">
        <v>563</v>
      </c>
      <c r="L49" s="31">
        <v>555.4</v>
      </c>
      <c r="M49" s="31">
        <v>3.26402</v>
      </c>
      <c r="N49" s="1"/>
      <c r="O49" s="1"/>
    </row>
    <row r="50" spans="1:15" ht="12.75" customHeight="1">
      <c r="A50" s="51">
        <v>41</v>
      </c>
      <c r="B50" s="53" t="s">
        <v>334</v>
      </c>
      <c r="C50" s="31">
        <v>1760.7</v>
      </c>
      <c r="D50" s="36">
        <v>1767.8333333333333</v>
      </c>
      <c r="E50" s="36">
        <v>1745.8666666666666</v>
      </c>
      <c r="F50" s="36">
        <v>1731.0333333333333</v>
      </c>
      <c r="G50" s="36">
        <v>1709.0666666666666</v>
      </c>
      <c r="H50" s="36">
        <v>1782.6666666666665</v>
      </c>
      <c r="I50" s="36">
        <v>1804.6333333333332</v>
      </c>
      <c r="J50" s="36">
        <v>1819.4666666666665</v>
      </c>
      <c r="K50" s="31">
        <v>1789.8</v>
      </c>
      <c r="L50" s="31">
        <v>1753</v>
      </c>
      <c r="M50" s="31">
        <v>6.88784</v>
      </c>
      <c r="N50" s="1"/>
      <c r="O50" s="1"/>
    </row>
    <row r="51" spans="1:15" ht="12.75" customHeight="1">
      <c r="A51" s="51">
        <v>42</v>
      </c>
      <c r="B51" s="53" t="s">
        <v>74</v>
      </c>
      <c r="C51" s="31">
        <v>233.5</v>
      </c>
      <c r="D51" s="36">
        <v>233.15</v>
      </c>
      <c r="E51" s="36">
        <v>230.9</v>
      </c>
      <c r="F51" s="36">
        <v>228.3</v>
      </c>
      <c r="G51" s="36">
        <v>226.05</v>
      </c>
      <c r="H51" s="36">
        <v>235.75</v>
      </c>
      <c r="I51" s="36">
        <v>238</v>
      </c>
      <c r="J51" s="36">
        <v>240.6</v>
      </c>
      <c r="K51" s="31">
        <v>235.4</v>
      </c>
      <c r="L51" s="31">
        <v>230.55</v>
      </c>
      <c r="M51" s="31">
        <v>571.74716</v>
      </c>
      <c r="N51" s="1"/>
      <c r="O51" s="1"/>
    </row>
    <row r="52" spans="1:15" ht="12.75" customHeight="1">
      <c r="A52" s="51">
        <v>43</v>
      </c>
      <c r="B52" s="53" t="s">
        <v>76</v>
      </c>
      <c r="C52" s="31">
        <v>1169.05</v>
      </c>
      <c r="D52" s="36">
        <v>1173.0166666666667</v>
      </c>
      <c r="E52" s="36">
        <v>1159.0333333333333</v>
      </c>
      <c r="F52" s="36">
        <v>1149.0166666666667</v>
      </c>
      <c r="G52" s="36">
        <v>1135.0333333333333</v>
      </c>
      <c r="H52" s="36">
        <v>1183.0333333333333</v>
      </c>
      <c r="I52" s="36">
        <v>1197.0166666666664</v>
      </c>
      <c r="J52" s="36">
        <v>1207.0333333333333</v>
      </c>
      <c r="K52" s="31">
        <v>1187</v>
      </c>
      <c r="L52" s="31">
        <v>1163</v>
      </c>
      <c r="M52" s="31">
        <v>9.70493</v>
      </c>
      <c r="N52" s="1"/>
      <c r="O52" s="1"/>
    </row>
    <row r="53" spans="1:15" ht="12.75" customHeight="1">
      <c r="A53" s="51">
        <v>44</v>
      </c>
      <c r="B53" s="53" t="s">
        <v>79</v>
      </c>
      <c r="C53" s="31">
        <v>262.5</v>
      </c>
      <c r="D53" s="36">
        <v>263.23333333333335</v>
      </c>
      <c r="E53" s="36">
        <v>257.2666666666667</v>
      </c>
      <c r="F53" s="36">
        <v>252.03333333333336</v>
      </c>
      <c r="G53" s="36">
        <v>246.06666666666672</v>
      </c>
      <c r="H53" s="36">
        <v>268.4666666666667</v>
      </c>
      <c r="I53" s="36">
        <v>274.4333333333334</v>
      </c>
      <c r="J53" s="36">
        <v>279.6666666666667</v>
      </c>
      <c r="K53" s="31">
        <v>269.2</v>
      </c>
      <c r="L53" s="31">
        <v>258</v>
      </c>
      <c r="M53" s="31">
        <v>226.21987</v>
      </c>
      <c r="N53" s="1"/>
      <c r="O53" s="1"/>
    </row>
    <row r="54" spans="1:15" ht="12.75" customHeight="1">
      <c r="A54" s="51">
        <v>45</v>
      </c>
      <c r="B54" s="53" t="s">
        <v>83</v>
      </c>
      <c r="C54" s="31">
        <v>601.2</v>
      </c>
      <c r="D54" s="36">
        <v>604.35</v>
      </c>
      <c r="E54" s="36">
        <v>595.85</v>
      </c>
      <c r="F54" s="36">
        <v>590.5</v>
      </c>
      <c r="G54" s="36">
        <v>582</v>
      </c>
      <c r="H54" s="36">
        <v>609.7</v>
      </c>
      <c r="I54" s="36">
        <v>618.2</v>
      </c>
      <c r="J54" s="36">
        <v>623.5500000000001</v>
      </c>
      <c r="K54" s="31">
        <v>612.85</v>
      </c>
      <c r="L54" s="31">
        <v>599</v>
      </c>
      <c r="M54" s="31">
        <v>67.09683</v>
      </c>
      <c r="N54" s="1"/>
      <c r="O54" s="1"/>
    </row>
    <row r="55" spans="1:15" ht="12.75" customHeight="1">
      <c r="A55" s="51">
        <v>46</v>
      </c>
      <c r="B55" s="53" t="s">
        <v>78</v>
      </c>
      <c r="C55" s="31">
        <v>1225.55</v>
      </c>
      <c r="D55" s="36">
        <v>1225.6499999999999</v>
      </c>
      <c r="E55" s="36">
        <v>1219.4499999999998</v>
      </c>
      <c r="F55" s="36">
        <v>1213.35</v>
      </c>
      <c r="G55" s="36">
        <v>1207.1499999999999</v>
      </c>
      <c r="H55" s="36">
        <v>1231.7499999999998</v>
      </c>
      <c r="I55" s="36">
        <v>1237.95</v>
      </c>
      <c r="J55" s="36">
        <v>1244.0499999999997</v>
      </c>
      <c r="K55" s="31">
        <v>1231.85</v>
      </c>
      <c r="L55" s="31">
        <v>1219.55</v>
      </c>
      <c r="M55" s="31">
        <v>78.77073</v>
      </c>
      <c r="N55" s="1"/>
      <c r="O55" s="1"/>
    </row>
    <row r="56" spans="1:15" ht="12.75" customHeight="1">
      <c r="A56" s="51">
        <v>47</v>
      </c>
      <c r="B56" s="53" t="s">
        <v>80</v>
      </c>
      <c r="C56" s="31">
        <v>274</v>
      </c>
      <c r="D56" s="36">
        <v>276.75</v>
      </c>
      <c r="E56" s="36">
        <v>270.35</v>
      </c>
      <c r="F56" s="36">
        <v>266.70000000000005</v>
      </c>
      <c r="G56" s="36">
        <v>260.30000000000007</v>
      </c>
      <c r="H56" s="36">
        <v>280.4</v>
      </c>
      <c r="I56" s="36">
        <v>286.79999999999995</v>
      </c>
      <c r="J56" s="36">
        <v>290.44999999999993</v>
      </c>
      <c r="K56" s="31">
        <v>283.15</v>
      </c>
      <c r="L56" s="31">
        <v>273.1</v>
      </c>
      <c r="M56" s="31">
        <v>69.29503</v>
      </c>
      <c r="N56" s="1"/>
      <c r="O56" s="1"/>
    </row>
    <row r="57" spans="1:15" ht="12.75" customHeight="1">
      <c r="A57" s="51">
        <v>48</v>
      </c>
      <c r="B57" s="53" t="s">
        <v>81</v>
      </c>
      <c r="C57" s="31">
        <v>29849.4</v>
      </c>
      <c r="D57" s="36">
        <v>29958.13333333333</v>
      </c>
      <c r="E57" s="36">
        <v>29691.266666666663</v>
      </c>
      <c r="F57" s="36">
        <v>29533.13333333333</v>
      </c>
      <c r="G57" s="36">
        <v>29266.266666666663</v>
      </c>
      <c r="H57" s="36">
        <v>30116.266666666663</v>
      </c>
      <c r="I57" s="36">
        <v>30383.13333333333</v>
      </c>
      <c r="J57" s="36">
        <v>30541.266666666663</v>
      </c>
      <c r="K57" s="31">
        <v>30225</v>
      </c>
      <c r="L57" s="31">
        <v>29800</v>
      </c>
      <c r="M57" s="31">
        <v>0.39244</v>
      </c>
      <c r="N57" s="1"/>
      <c r="O57" s="1"/>
    </row>
    <row r="58" spans="1:15" ht="12.75" customHeight="1">
      <c r="A58" s="51">
        <v>49</v>
      </c>
      <c r="B58" s="53" t="s">
        <v>84</v>
      </c>
      <c r="C58" s="31">
        <v>4751.75</v>
      </c>
      <c r="D58" s="36">
        <v>4772.533333333334</v>
      </c>
      <c r="E58" s="36">
        <v>4724.216666666667</v>
      </c>
      <c r="F58" s="36">
        <v>4696.683333333333</v>
      </c>
      <c r="G58" s="36">
        <v>4648.366666666667</v>
      </c>
      <c r="H58" s="36">
        <v>4800.0666666666675</v>
      </c>
      <c r="I58" s="36">
        <v>4848.383333333335</v>
      </c>
      <c r="J58" s="36">
        <v>4875.916666666668</v>
      </c>
      <c r="K58" s="31">
        <v>4820.85</v>
      </c>
      <c r="L58" s="31">
        <v>4745</v>
      </c>
      <c r="M58" s="31">
        <v>6.20568</v>
      </c>
      <c r="N58" s="1"/>
      <c r="O58" s="1"/>
    </row>
    <row r="59" spans="1:15" ht="12.75" customHeight="1">
      <c r="A59" s="51">
        <v>50</v>
      </c>
      <c r="B59" s="53" t="s">
        <v>345</v>
      </c>
      <c r="C59" s="31">
        <v>494.25</v>
      </c>
      <c r="D59" s="36">
        <v>497.68333333333334</v>
      </c>
      <c r="E59" s="36">
        <v>488.56666666666666</v>
      </c>
      <c r="F59" s="36">
        <v>482.8833333333333</v>
      </c>
      <c r="G59" s="36">
        <v>473.76666666666665</v>
      </c>
      <c r="H59" s="36">
        <v>503.3666666666667</v>
      </c>
      <c r="I59" s="36">
        <v>512.4833333333333</v>
      </c>
      <c r="J59" s="36">
        <v>518.1666666666667</v>
      </c>
      <c r="K59" s="31">
        <v>506.8</v>
      </c>
      <c r="L59" s="31">
        <v>492</v>
      </c>
      <c r="M59" s="31">
        <v>19.82902</v>
      </c>
      <c r="N59" s="1"/>
      <c r="O59" s="1"/>
    </row>
    <row r="60" spans="1:15" ht="12.75" customHeight="1">
      <c r="A60" s="51">
        <v>51</v>
      </c>
      <c r="B60" s="53" t="s">
        <v>87</v>
      </c>
      <c r="C60" s="31">
        <v>605.85</v>
      </c>
      <c r="D60" s="36">
        <v>609.1500000000001</v>
      </c>
      <c r="E60" s="36">
        <v>601.6000000000001</v>
      </c>
      <c r="F60" s="36">
        <v>597.35</v>
      </c>
      <c r="G60" s="36">
        <v>589.8000000000001</v>
      </c>
      <c r="H60" s="36">
        <v>613.4000000000002</v>
      </c>
      <c r="I60" s="36">
        <v>620.9500000000002</v>
      </c>
      <c r="J60" s="36">
        <v>625.2000000000003</v>
      </c>
      <c r="K60" s="31">
        <v>616.7</v>
      </c>
      <c r="L60" s="31">
        <v>604.9</v>
      </c>
      <c r="M60" s="31">
        <v>46.94938</v>
      </c>
      <c r="N60" s="1"/>
      <c r="O60" s="1"/>
    </row>
    <row r="61" spans="1:15" ht="12.75" customHeight="1">
      <c r="A61" s="51">
        <v>52</v>
      </c>
      <c r="B61" s="53" t="s">
        <v>90</v>
      </c>
      <c r="C61" s="31">
        <v>1177.6</v>
      </c>
      <c r="D61" s="36">
        <v>1183.7499999999998</v>
      </c>
      <c r="E61" s="36">
        <v>1167.9499999999996</v>
      </c>
      <c r="F61" s="36">
        <v>1158.2999999999997</v>
      </c>
      <c r="G61" s="36">
        <v>1142.4999999999995</v>
      </c>
      <c r="H61" s="36">
        <v>1193.3999999999996</v>
      </c>
      <c r="I61" s="36">
        <v>1209.1999999999998</v>
      </c>
      <c r="J61" s="36">
        <v>1218.8499999999997</v>
      </c>
      <c r="K61" s="31">
        <v>1199.55</v>
      </c>
      <c r="L61" s="31">
        <v>1174.1</v>
      </c>
      <c r="M61" s="31">
        <v>5.64886</v>
      </c>
      <c r="N61" s="1"/>
      <c r="O61" s="1"/>
    </row>
    <row r="62" spans="1:15" ht="12.75" customHeight="1">
      <c r="A62" s="51">
        <v>53</v>
      </c>
      <c r="B62" s="53" t="s">
        <v>91</v>
      </c>
      <c r="C62" s="31">
        <v>1396.8</v>
      </c>
      <c r="D62" s="36">
        <v>1403.2166666666665</v>
      </c>
      <c r="E62" s="36">
        <v>1381.583333333333</v>
      </c>
      <c r="F62" s="36">
        <v>1366.3666666666666</v>
      </c>
      <c r="G62" s="36">
        <v>1344.7333333333331</v>
      </c>
      <c r="H62" s="36">
        <v>1418.433333333333</v>
      </c>
      <c r="I62" s="36">
        <v>1440.0666666666666</v>
      </c>
      <c r="J62" s="36">
        <v>1455.2833333333328</v>
      </c>
      <c r="K62" s="31">
        <v>1424.85</v>
      </c>
      <c r="L62" s="31">
        <v>1388</v>
      </c>
      <c r="M62" s="31">
        <v>21.90583</v>
      </c>
      <c r="N62" s="1"/>
      <c r="O62" s="1"/>
    </row>
    <row r="63" spans="1:15" ht="12.75" customHeight="1">
      <c r="A63" s="51">
        <v>54</v>
      </c>
      <c r="B63" s="53" t="s">
        <v>92</v>
      </c>
      <c r="C63" s="31">
        <v>455.6</v>
      </c>
      <c r="D63" s="36">
        <v>457.2</v>
      </c>
      <c r="E63" s="36">
        <v>450.95</v>
      </c>
      <c r="F63" s="36">
        <v>446.3</v>
      </c>
      <c r="G63" s="36">
        <v>440.05</v>
      </c>
      <c r="H63" s="36">
        <v>461.84999999999997</v>
      </c>
      <c r="I63" s="36">
        <v>468.09999999999997</v>
      </c>
      <c r="J63" s="36">
        <v>472.74999999999994</v>
      </c>
      <c r="K63" s="31">
        <v>463.45</v>
      </c>
      <c r="L63" s="31">
        <v>452.55</v>
      </c>
      <c r="M63" s="31">
        <v>112.59294</v>
      </c>
      <c r="N63" s="1"/>
      <c r="O63" s="1"/>
    </row>
    <row r="64" spans="1:15" ht="12.75" customHeight="1">
      <c r="A64" s="51">
        <v>55</v>
      </c>
      <c r="B64" s="53" t="s">
        <v>93</v>
      </c>
      <c r="C64" s="31">
        <v>5616.25</v>
      </c>
      <c r="D64" s="36">
        <v>5645.25</v>
      </c>
      <c r="E64" s="36">
        <v>5571</v>
      </c>
      <c r="F64" s="36">
        <v>5525.75</v>
      </c>
      <c r="G64" s="36">
        <v>5451.5</v>
      </c>
      <c r="H64" s="36">
        <v>5690.5</v>
      </c>
      <c r="I64" s="36">
        <v>5764.75</v>
      </c>
      <c r="J64" s="36">
        <v>5810</v>
      </c>
      <c r="K64" s="31">
        <v>5719.5</v>
      </c>
      <c r="L64" s="31">
        <v>5600</v>
      </c>
      <c r="M64" s="31">
        <v>3.23488</v>
      </c>
      <c r="N64" s="1"/>
      <c r="O64" s="1"/>
    </row>
    <row r="65" spans="1:15" ht="12.75" customHeight="1">
      <c r="A65" s="51">
        <v>56</v>
      </c>
      <c r="B65" s="53" t="s">
        <v>94</v>
      </c>
      <c r="C65" s="31">
        <v>2661.9</v>
      </c>
      <c r="D65" s="36">
        <v>2667.9333333333334</v>
      </c>
      <c r="E65" s="36">
        <v>2640.9666666666667</v>
      </c>
      <c r="F65" s="36">
        <v>2620.0333333333333</v>
      </c>
      <c r="G65" s="36">
        <v>2593.0666666666666</v>
      </c>
      <c r="H65" s="36">
        <v>2688.866666666667</v>
      </c>
      <c r="I65" s="36">
        <v>2715.833333333334</v>
      </c>
      <c r="J65" s="36">
        <v>2736.766666666667</v>
      </c>
      <c r="K65" s="31">
        <v>2694.9</v>
      </c>
      <c r="L65" s="31">
        <v>2647</v>
      </c>
      <c r="M65" s="31">
        <v>4.60825</v>
      </c>
      <c r="N65" s="1"/>
      <c r="O65" s="1"/>
    </row>
    <row r="66" spans="1:15" ht="12.75" customHeight="1">
      <c r="A66" s="51">
        <v>57</v>
      </c>
      <c r="B66" s="53" t="s">
        <v>95</v>
      </c>
      <c r="C66" s="31">
        <v>946.8</v>
      </c>
      <c r="D66" s="36">
        <v>955.3166666666666</v>
      </c>
      <c r="E66" s="36">
        <v>935.6833333333332</v>
      </c>
      <c r="F66" s="36">
        <v>924.5666666666666</v>
      </c>
      <c r="G66" s="36">
        <v>904.9333333333332</v>
      </c>
      <c r="H66" s="36">
        <v>966.4333333333332</v>
      </c>
      <c r="I66" s="36">
        <v>986.0666666666666</v>
      </c>
      <c r="J66" s="36">
        <v>997.1833333333332</v>
      </c>
      <c r="K66" s="31">
        <v>974.95</v>
      </c>
      <c r="L66" s="31">
        <v>944.2</v>
      </c>
      <c r="M66" s="31">
        <v>9.97938</v>
      </c>
      <c r="N66" s="1"/>
      <c r="O66" s="1"/>
    </row>
    <row r="67" spans="1:15" ht="12.75" customHeight="1">
      <c r="A67" s="51">
        <v>58</v>
      </c>
      <c r="B67" s="53" t="s">
        <v>96</v>
      </c>
      <c r="C67" s="31">
        <v>1155.2</v>
      </c>
      <c r="D67" s="36">
        <v>1161.3166666666666</v>
      </c>
      <c r="E67" s="36">
        <v>1143.1833333333332</v>
      </c>
      <c r="F67" s="36">
        <v>1131.1666666666665</v>
      </c>
      <c r="G67" s="36">
        <v>1113.033333333333</v>
      </c>
      <c r="H67" s="36">
        <v>1173.3333333333333</v>
      </c>
      <c r="I67" s="36">
        <v>1191.4666666666665</v>
      </c>
      <c r="J67" s="36">
        <v>1203.4833333333333</v>
      </c>
      <c r="K67" s="31">
        <v>1179.45</v>
      </c>
      <c r="L67" s="31">
        <v>1149.3</v>
      </c>
      <c r="M67" s="31">
        <v>2.23901</v>
      </c>
      <c r="N67" s="1"/>
      <c r="O67" s="1"/>
    </row>
    <row r="68" spans="1:15" ht="12.75" customHeight="1">
      <c r="A68" s="51">
        <v>59</v>
      </c>
      <c r="B68" s="53" t="s">
        <v>97</v>
      </c>
      <c r="C68" s="31">
        <v>298.95</v>
      </c>
      <c r="D68" s="36">
        <v>294.81666666666666</v>
      </c>
      <c r="E68" s="36">
        <v>288.6333333333333</v>
      </c>
      <c r="F68" s="36">
        <v>278.31666666666666</v>
      </c>
      <c r="G68" s="36">
        <v>272.1333333333333</v>
      </c>
      <c r="H68" s="36">
        <v>305.1333333333333</v>
      </c>
      <c r="I68" s="36">
        <v>311.3166666666666</v>
      </c>
      <c r="J68" s="36">
        <v>321.6333333333333</v>
      </c>
      <c r="K68" s="31">
        <v>301</v>
      </c>
      <c r="L68" s="31">
        <v>284.5</v>
      </c>
      <c r="M68" s="31">
        <v>97.41673</v>
      </c>
      <c r="N68" s="1"/>
      <c r="O68" s="1"/>
    </row>
    <row r="69" spans="1:15" ht="12.75" customHeight="1">
      <c r="A69" s="51">
        <v>60</v>
      </c>
      <c r="B69" s="53" t="s">
        <v>99</v>
      </c>
      <c r="C69" s="31">
        <v>3060.2</v>
      </c>
      <c r="D69" s="36">
        <v>3058.5</v>
      </c>
      <c r="E69" s="36">
        <v>3018</v>
      </c>
      <c r="F69" s="36">
        <v>2975.8</v>
      </c>
      <c r="G69" s="36">
        <v>2935.3</v>
      </c>
      <c r="H69" s="36">
        <v>3100.7</v>
      </c>
      <c r="I69" s="36">
        <v>3141.2</v>
      </c>
      <c r="J69" s="36">
        <v>3183.3999999999996</v>
      </c>
      <c r="K69" s="31">
        <v>3099</v>
      </c>
      <c r="L69" s="31">
        <v>3016.3</v>
      </c>
      <c r="M69" s="31">
        <v>7.51185</v>
      </c>
      <c r="N69" s="1"/>
      <c r="O69" s="1"/>
    </row>
    <row r="70" spans="1:15" ht="12.75" customHeight="1">
      <c r="A70" s="51">
        <v>61</v>
      </c>
      <c r="B70" s="53" t="s">
        <v>107</v>
      </c>
      <c r="C70" s="31">
        <v>908.6</v>
      </c>
      <c r="D70" s="36">
        <v>911.7166666666666</v>
      </c>
      <c r="E70" s="36">
        <v>902.6833333333332</v>
      </c>
      <c r="F70" s="36">
        <v>896.7666666666665</v>
      </c>
      <c r="G70" s="36">
        <v>887.7333333333331</v>
      </c>
      <c r="H70" s="36">
        <v>917.6333333333332</v>
      </c>
      <c r="I70" s="36">
        <v>926.6666666666667</v>
      </c>
      <c r="J70" s="36">
        <v>932.5833333333333</v>
      </c>
      <c r="K70" s="31">
        <v>920.75</v>
      </c>
      <c r="L70" s="31">
        <v>905.8</v>
      </c>
      <c r="M70" s="31">
        <v>23.40026</v>
      </c>
      <c r="N70" s="1"/>
      <c r="O70" s="1"/>
    </row>
    <row r="71" spans="1:15" ht="12.75" customHeight="1">
      <c r="A71" s="51">
        <v>62</v>
      </c>
      <c r="B71" s="53" t="s">
        <v>100</v>
      </c>
      <c r="C71" s="31">
        <v>500.6</v>
      </c>
      <c r="D71" s="36">
        <v>502.45</v>
      </c>
      <c r="E71" s="36">
        <v>497.25</v>
      </c>
      <c r="F71" s="36">
        <v>493.90000000000003</v>
      </c>
      <c r="G71" s="36">
        <v>488.70000000000005</v>
      </c>
      <c r="H71" s="36">
        <v>505.79999999999995</v>
      </c>
      <c r="I71" s="36">
        <v>510.9999999999999</v>
      </c>
      <c r="J71" s="36">
        <v>514.3499999999999</v>
      </c>
      <c r="K71" s="31">
        <v>507.65</v>
      </c>
      <c r="L71" s="31">
        <v>499.1</v>
      </c>
      <c r="M71" s="31">
        <v>41.66549</v>
      </c>
      <c r="N71" s="1"/>
      <c r="O71" s="1"/>
    </row>
    <row r="72" spans="1:15" ht="12.75" customHeight="1">
      <c r="A72" s="51">
        <v>63</v>
      </c>
      <c r="B72" s="53" t="s">
        <v>101</v>
      </c>
      <c r="C72" s="31">
        <v>1952.05</v>
      </c>
      <c r="D72" s="36">
        <v>1957.0333333333335</v>
      </c>
      <c r="E72" s="36">
        <v>1934.066666666667</v>
      </c>
      <c r="F72" s="36">
        <v>1916.0833333333335</v>
      </c>
      <c r="G72" s="36">
        <v>1893.116666666667</v>
      </c>
      <c r="H72" s="36">
        <v>1975.016666666667</v>
      </c>
      <c r="I72" s="36">
        <v>1997.9833333333338</v>
      </c>
      <c r="J72" s="36">
        <v>2015.9666666666672</v>
      </c>
      <c r="K72" s="31">
        <v>1980</v>
      </c>
      <c r="L72" s="31">
        <v>1939.05</v>
      </c>
      <c r="M72" s="31">
        <v>4.82032</v>
      </c>
      <c r="N72" s="1"/>
      <c r="O72" s="1"/>
    </row>
    <row r="73" spans="1:15" ht="12.75" customHeight="1">
      <c r="A73" s="51">
        <v>64</v>
      </c>
      <c r="B73" s="53" t="s">
        <v>102</v>
      </c>
      <c r="C73" s="31">
        <v>2316.7</v>
      </c>
      <c r="D73" s="36">
        <v>2319.25</v>
      </c>
      <c r="E73" s="36">
        <v>2292</v>
      </c>
      <c r="F73" s="36">
        <v>2267.3</v>
      </c>
      <c r="G73" s="36">
        <v>2240.05</v>
      </c>
      <c r="H73" s="36">
        <v>2343.95</v>
      </c>
      <c r="I73" s="36">
        <v>2371.2</v>
      </c>
      <c r="J73" s="36">
        <v>2395.8999999999996</v>
      </c>
      <c r="K73" s="31">
        <v>2346.5</v>
      </c>
      <c r="L73" s="31">
        <v>2294.55</v>
      </c>
      <c r="M73" s="31">
        <v>8.30564</v>
      </c>
      <c r="N73" s="1"/>
      <c r="O73" s="1"/>
    </row>
    <row r="74" spans="1:15" ht="12.75" customHeight="1">
      <c r="A74" s="51">
        <v>65</v>
      </c>
      <c r="B74" s="53" t="s">
        <v>271</v>
      </c>
      <c r="C74" s="31">
        <v>464.5</v>
      </c>
      <c r="D74" s="36">
        <v>464.15000000000003</v>
      </c>
      <c r="E74" s="36">
        <v>450.30000000000007</v>
      </c>
      <c r="F74" s="36">
        <v>436.1</v>
      </c>
      <c r="G74" s="36">
        <v>422.25000000000006</v>
      </c>
      <c r="H74" s="36">
        <v>478.3500000000001</v>
      </c>
      <c r="I74" s="36">
        <v>492.2000000000001</v>
      </c>
      <c r="J74" s="36">
        <v>506.4000000000001</v>
      </c>
      <c r="K74" s="31">
        <v>478</v>
      </c>
      <c r="L74" s="31">
        <v>449.95</v>
      </c>
      <c r="M74" s="31">
        <v>70.96364</v>
      </c>
      <c r="N74" s="1"/>
      <c r="O74" s="1"/>
    </row>
    <row r="75" spans="1:15" ht="12.75" customHeight="1">
      <c r="A75" s="51">
        <v>66</v>
      </c>
      <c r="B75" s="53" t="s">
        <v>367</v>
      </c>
      <c r="C75" s="31">
        <v>164.05</v>
      </c>
      <c r="D75" s="36">
        <v>165.15</v>
      </c>
      <c r="E75" s="36">
        <v>162.3</v>
      </c>
      <c r="F75" s="36">
        <v>160.55</v>
      </c>
      <c r="G75" s="36">
        <v>157.70000000000002</v>
      </c>
      <c r="H75" s="36">
        <v>166.9</v>
      </c>
      <c r="I75" s="36">
        <v>169.74999999999997</v>
      </c>
      <c r="J75" s="36">
        <v>171.5</v>
      </c>
      <c r="K75" s="31">
        <v>168</v>
      </c>
      <c r="L75" s="31">
        <v>163.4</v>
      </c>
      <c r="M75" s="31">
        <v>34.04005</v>
      </c>
      <c r="N75" s="1"/>
      <c r="O75" s="1"/>
    </row>
    <row r="76" spans="1:15" ht="12.75" customHeight="1">
      <c r="A76" s="51">
        <v>67</v>
      </c>
      <c r="B76" s="53" t="s">
        <v>104</v>
      </c>
      <c r="C76" s="31">
        <v>3779.7</v>
      </c>
      <c r="D76" s="36">
        <v>3772.2333333333336</v>
      </c>
      <c r="E76" s="36">
        <v>3735.466666666667</v>
      </c>
      <c r="F76" s="36">
        <v>3691.2333333333336</v>
      </c>
      <c r="G76" s="36">
        <v>3654.466666666667</v>
      </c>
      <c r="H76" s="36">
        <v>3816.466666666667</v>
      </c>
      <c r="I76" s="36">
        <v>3853.2333333333336</v>
      </c>
      <c r="J76" s="36">
        <v>3897.466666666667</v>
      </c>
      <c r="K76" s="31">
        <v>3809</v>
      </c>
      <c r="L76" s="31">
        <v>3728</v>
      </c>
      <c r="M76" s="31">
        <v>5.73189</v>
      </c>
      <c r="N76" s="1"/>
      <c r="O76" s="1"/>
    </row>
    <row r="77" spans="1:15" ht="12.75" customHeight="1">
      <c r="A77" s="51">
        <v>68</v>
      </c>
      <c r="B77" s="53" t="s">
        <v>105</v>
      </c>
      <c r="C77" s="31">
        <v>7845.4</v>
      </c>
      <c r="D77" s="36">
        <v>7876.133333333334</v>
      </c>
      <c r="E77" s="36">
        <v>7769.266666666668</v>
      </c>
      <c r="F77" s="36">
        <v>7693.133333333334</v>
      </c>
      <c r="G77" s="36">
        <v>7586.266666666668</v>
      </c>
      <c r="H77" s="36">
        <v>7952.266666666668</v>
      </c>
      <c r="I77" s="36">
        <v>8059.133333333335</v>
      </c>
      <c r="J77" s="36">
        <v>8135.266666666668</v>
      </c>
      <c r="K77" s="31">
        <v>7983</v>
      </c>
      <c r="L77" s="31">
        <v>7800</v>
      </c>
      <c r="M77" s="31">
        <v>3.58563</v>
      </c>
      <c r="N77" s="1"/>
      <c r="O77" s="1"/>
    </row>
    <row r="78" spans="1:15" ht="12.75" customHeight="1">
      <c r="A78" s="51">
        <v>69</v>
      </c>
      <c r="B78" s="53" t="s">
        <v>162</v>
      </c>
      <c r="C78" s="31">
        <v>2358.4</v>
      </c>
      <c r="D78" s="36">
        <v>2353.6</v>
      </c>
      <c r="E78" s="36">
        <v>2314.75</v>
      </c>
      <c r="F78" s="36">
        <v>2271.1</v>
      </c>
      <c r="G78" s="36">
        <v>2232.25</v>
      </c>
      <c r="H78" s="36">
        <v>2397.25</v>
      </c>
      <c r="I78" s="36">
        <v>2436.0999999999995</v>
      </c>
      <c r="J78" s="36">
        <v>2479.75</v>
      </c>
      <c r="K78" s="31">
        <v>2392.45</v>
      </c>
      <c r="L78" s="31">
        <v>2309.95</v>
      </c>
      <c r="M78" s="31">
        <v>6.66769</v>
      </c>
      <c r="N78" s="1"/>
      <c r="O78" s="1"/>
    </row>
    <row r="79" spans="1:15" ht="12.75" customHeight="1">
      <c r="A79" s="51">
        <v>70</v>
      </c>
      <c r="B79" s="53" t="s">
        <v>108</v>
      </c>
      <c r="C79" s="31">
        <v>6083.85</v>
      </c>
      <c r="D79" s="36">
        <v>6115.95</v>
      </c>
      <c r="E79" s="36">
        <v>6042.9</v>
      </c>
      <c r="F79" s="36">
        <v>6001.95</v>
      </c>
      <c r="G79" s="36">
        <v>5928.9</v>
      </c>
      <c r="H79" s="36">
        <v>6156.9</v>
      </c>
      <c r="I79" s="36">
        <v>6229.950000000001</v>
      </c>
      <c r="J79" s="36">
        <v>6270.9</v>
      </c>
      <c r="K79" s="31">
        <v>6189</v>
      </c>
      <c r="L79" s="31">
        <v>6075</v>
      </c>
      <c r="M79" s="31">
        <v>3.94851</v>
      </c>
      <c r="N79" s="1"/>
      <c r="O79" s="1"/>
    </row>
    <row r="80" spans="1:15" ht="12.75" customHeight="1">
      <c r="A80" s="51">
        <v>71</v>
      </c>
      <c r="B80" s="53" t="s">
        <v>109</v>
      </c>
      <c r="C80" s="31">
        <v>4302.25</v>
      </c>
      <c r="D80" s="36">
        <v>4317.616666666666</v>
      </c>
      <c r="E80" s="36">
        <v>4252.433333333332</v>
      </c>
      <c r="F80" s="36">
        <v>4202.616666666666</v>
      </c>
      <c r="G80" s="36">
        <v>4137.433333333332</v>
      </c>
      <c r="H80" s="36">
        <v>4367.433333333332</v>
      </c>
      <c r="I80" s="36">
        <v>4432.616666666666</v>
      </c>
      <c r="J80" s="36">
        <v>4482.433333333332</v>
      </c>
      <c r="K80" s="31">
        <v>4382.8</v>
      </c>
      <c r="L80" s="31">
        <v>4267.8</v>
      </c>
      <c r="M80" s="31">
        <v>11.33493</v>
      </c>
      <c r="N80" s="1"/>
      <c r="O80" s="1"/>
    </row>
    <row r="81" spans="1:15" ht="12.75" customHeight="1">
      <c r="A81" s="51">
        <v>72</v>
      </c>
      <c r="B81" s="53" t="s">
        <v>110</v>
      </c>
      <c r="C81" s="31">
        <v>3023.95</v>
      </c>
      <c r="D81" s="36">
        <v>3038.5333333333333</v>
      </c>
      <c r="E81" s="36">
        <v>3001.0666666666666</v>
      </c>
      <c r="F81" s="36">
        <v>2978.1833333333334</v>
      </c>
      <c r="G81" s="36">
        <v>2940.7166666666667</v>
      </c>
      <c r="H81" s="36">
        <v>3061.4166666666665</v>
      </c>
      <c r="I81" s="36">
        <v>3098.8833333333328</v>
      </c>
      <c r="J81" s="36">
        <v>3121.7666666666664</v>
      </c>
      <c r="K81" s="31">
        <v>3076</v>
      </c>
      <c r="L81" s="31">
        <v>3015.65</v>
      </c>
      <c r="M81" s="31">
        <v>2.18307</v>
      </c>
      <c r="N81" s="1"/>
      <c r="O81" s="1"/>
    </row>
    <row r="82" spans="1:15" ht="12.75" customHeight="1">
      <c r="A82" s="51">
        <v>73</v>
      </c>
      <c r="B82" s="53" t="s">
        <v>273</v>
      </c>
      <c r="C82" s="31">
        <v>178.1</v>
      </c>
      <c r="D82" s="36">
        <v>177.91666666666666</v>
      </c>
      <c r="E82" s="36">
        <v>175.5333333333333</v>
      </c>
      <c r="F82" s="36">
        <v>172.96666666666664</v>
      </c>
      <c r="G82" s="36">
        <v>170.5833333333333</v>
      </c>
      <c r="H82" s="36">
        <v>180.48333333333332</v>
      </c>
      <c r="I82" s="36">
        <v>182.8666666666667</v>
      </c>
      <c r="J82" s="36">
        <v>185.43333333333334</v>
      </c>
      <c r="K82" s="31">
        <v>180.3</v>
      </c>
      <c r="L82" s="31">
        <v>175.35</v>
      </c>
      <c r="M82" s="31">
        <v>58.27541</v>
      </c>
      <c r="N82" s="1"/>
      <c r="O82" s="1"/>
    </row>
    <row r="83" spans="1:15" ht="12.75" customHeight="1">
      <c r="A83" s="51">
        <v>74</v>
      </c>
      <c r="B83" s="53" t="s">
        <v>112</v>
      </c>
      <c r="C83" s="31">
        <v>155.95</v>
      </c>
      <c r="D83" s="36">
        <v>157.31666666666666</v>
      </c>
      <c r="E83" s="36">
        <v>154.43333333333334</v>
      </c>
      <c r="F83" s="36">
        <v>152.91666666666669</v>
      </c>
      <c r="G83" s="36">
        <v>150.03333333333336</v>
      </c>
      <c r="H83" s="36">
        <v>158.83333333333331</v>
      </c>
      <c r="I83" s="36">
        <v>161.71666666666664</v>
      </c>
      <c r="J83" s="36">
        <v>163.2333333333333</v>
      </c>
      <c r="K83" s="31">
        <v>160.2</v>
      </c>
      <c r="L83" s="31">
        <v>155.8</v>
      </c>
      <c r="M83" s="31">
        <v>165.58634</v>
      </c>
      <c r="N83" s="1"/>
      <c r="O83" s="1"/>
    </row>
    <row r="84" spans="1:15" ht="12.75" customHeight="1">
      <c r="A84" s="51">
        <v>75</v>
      </c>
      <c r="B84" s="53" t="s">
        <v>377</v>
      </c>
      <c r="C84" s="31">
        <v>676.95</v>
      </c>
      <c r="D84" s="36">
        <v>678.2166666666667</v>
      </c>
      <c r="E84" s="36">
        <v>664.4333333333334</v>
      </c>
      <c r="F84" s="36">
        <v>651.9166666666667</v>
      </c>
      <c r="G84" s="36">
        <v>638.1333333333334</v>
      </c>
      <c r="H84" s="36">
        <v>690.7333333333333</v>
      </c>
      <c r="I84" s="36">
        <v>704.5166666666667</v>
      </c>
      <c r="J84" s="36">
        <v>717.0333333333333</v>
      </c>
      <c r="K84" s="31">
        <v>692</v>
      </c>
      <c r="L84" s="31">
        <v>665.7</v>
      </c>
      <c r="M84" s="31">
        <v>2.34141</v>
      </c>
      <c r="N84" s="1"/>
      <c r="O84" s="1"/>
    </row>
    <row r="85" spans="1:15" ht="12.75" customHeight="1">
      <c r="A85" s="51">
        <v>76</v>
      </c>
      <c r="B85" s="53" t="s">
        <v>274</v>
      </c>
      <c r="C85" s="31">
        <v>431.45</v>
      </c>
      <c r="D85" s="36">
        <v>432.3666666666666</v>
      </c>
      <c r="E85" s="36">
        <v>425.73333333333323</v>
      </c>
      <c r="F85" s="36">
        <v>420.0166666666666</v>
      </c>
      <c r="G85" s="36">
        <v>413.3833333333332</v>
      </c>
      <c r="H85" s="36">
        <v>438.08333333333326</v>
      </c>
      <c r="I85" s="36">
        <v>444.7166666666666</v>
      </c>
      <c r="J85" s="36">
        <v>450.4333333333333</v>
      </c>
      <c r="K85" s="31">
        <v>439</v>
      </c>
      <c r="L85" s="31">
        <v>426.65</v>
      </c>
      <c r="M85" s="31">
        <v>5.67935</v>
      </c>
      <c r="N85" s="1"/>
      <c r="O85" s="1"/>
    </row>
    <row r="86" spans="1:15" ht="12.75" customHeight="1">
      <c r="A86" s="51">
        <v>77</v>
      </c>
      <c r="B86" s="53" t="s">
        <v>113</v>
      </c>
      <c r="C86" s="31">
        <v>201.1</v>
      </c>
      <c r="D86" s="36">
        <v>201.8166666666667</v>
      </c>
      <c r="E86" s="36">
        <v>198.63333333333338</v>
      </c>
      <c r="F86" s="36">
        <v>196.16666666666669</v>
      </c>
      <c r="G86" s="36">
        <v>192.98333333333338</v>
      </c>
      <c r="H86" s="36">
        <v>204.2833333333334</v>
      </c>
      <c r="I86" s="36">
        <v>207.46666666666673</v>
      </c>
      <c r="J86" s="36">
        <v>209.9333333333334</v>
      </c>
      <c r="K86" s="31">
        <v>205</v>
      </c>
      <c r="L86" s="31">
        <v>199.35</v>
      </c>
      <c r="M86" s="31">
        <v>301.79782</v>
      </c>
      <c r="N86" s="1"/>
      <c r="O86" s="1"/>
    </row>
    <row r="87" spans="1:15" ht="12.75" customHeight="1">
      <c r="A87" s="51">
        <v>78</v>
      </c>
      <c r="B87" s="53" t="s">
        <v>275</v>
      </c>
      <c r="C87" s="31">
        <v>1749.65</v>
      </c>
      <c r="D87" s="36">
        <v>1755.3333333333333</v>
      </c>
      <c r="E87" s="36">
        <v>1729.3166666666666</v>
      </c>
      <c r="F87" s="36">
        <v>1708.9833333333333</v>
      </c>
      <c r="G87" s="36">
        <v>1682.9666666666667</v>
      </c>
      <c r="H87" s="36">
        <v>1775.6666666666665</v>
      </c>
      <c r="I87" s="36">
        <v>1801.6833333333334</v>
      </c>
      <c r="J87" s="36">
        <v>1822.0166666666664</v>
      </c>
      <c r="K87" s="31">
        <v>1781.35</v>
      </c>
      <c r="L87" s="31">
        <v>1735</v>
      </c>
      <c r="M87" s="31">
        <v>8.40422</v>
      </c>
      <c r="N87" s="1"/>
      <c r="O87" s="1"/>
    </row>
    <row r="88" spans="1:15" ht="12.75" customHeight="1">
      <c r="A88" s="51">
        <v>79</v>
      </c>
      <c r="B88" s="53" t="s">
        <v>118</v>
      </c>
      <c r="C88" s="31">
        <v>1199.75</v>
      </c>
      <c r="D88" s="36">
        <v>1209.3333333333333</v>
      </c>
      <c r="E88" s="36">
        <v>1183.7166666666665</v>
      </c>
      <c r="F88" s="36">
        <v>1167.6833333333332</v>
      </c>
      <c r="G88" s="36">
        <v>1142.0666666666664</v>
      </c>
      <c r="H88" s="36">
        <v>1225.3666666666666</v>
      </c>
      <c r="I88" s="36">
        <v>1250.9833333333333</v>
      </c>
      <c r="J88" s="36">
        <v>1267.0166666666667</v>
      </c>
      <c r="K88" s="31">
        <v>1234.95</v>
      </c>
      <c r="L88" s="31">
        <v>1193.3</v>
      </c>
      <c r="M88" s="31">
        <v>15.80342</v>
      </c>
      <c r="N88" s="1"/>
      <c r="O88" s="1"/>
    </row>
    <row r="89" spans="1:15" ht="12.75" customHeight="1">
      <c r="A89" s="51">
        <v>80</v>
      </c>
      <c r="B89" s="53" t="s">
        <v>119</v>
      </c>
      <c r="C89" s="31">
        <v>2671.5</v>
      </c>
      <c r="D89" s="36">
        <v>2675.35</v>
      </c>
      <c r="E89" s="36">
        <v>2653.35</v>
      </c>
      <c r="F89" s="36">
        <v>2635.2</v>
      </c>
      <c r="G89" s="36">
        <v>2613.2</v>
      </c>
      <c r="H89" s="36">
        <v>2693.5</v>
      </c>
      <c r="I89" s="36">
        <v>2715.5</v>
      </c>
      <c r="J89" s="36">
        <v>2733.65</v>
      </c>
      <c r="K89" s="31">
        <v>2697.35</v>
      </c>
      <c r="L89" s="31">
        <v>2657.2</v>
      </c>
      <c r="M89" s="31">
        <v>5.60894</v>
      </c>
      <c r="N89" s="1"/>
      <c r="O89" s="1"/>
    </row>
    <row r="90" spans="1:15" ht="12.75" customHeight="1">
      <c r="A90" s="51">
        <v>81</v>
      </c>
      <c r="B90" s="53" t="s">
        <v>121</v>
      </c>
      <c r="C90" s="31">
        <v>2254.05</v>
      </c>
      <c r="D90" s="36">
        <v>2270.116666666667</v>
      </c>
      <c r="E90" s="36">
        <v>2233.2333333333336</v>
      </c>
      <c r="F90" s="36">
        <v>2212.416666666667</v>
      </c>
      <c r="G90" s="36">
        <v>2175.5333333333338</v>
      </c>
      <c r="H90" s="36">
        <v>2290.9333333333334</v>
      </c>
      <c r="I90" s="36">
        <v>2327.8166666666666</v>
      </c>
      <c r="J90" s="36">
        <v>2348.633333333333</v>
      </c>
      <c r="K90" s="31">
        <v>2307</v>
      </c>
      <c r="L90" s="31">
        <v>2249.3</v>
      </c>
      <c r="M90" s="31">
        <v>6.35489</v>
      </c>
      <c r="N90" s="1"/>
      <c r="O90" s="1"/>
    </row>
    <row r="91" spans="1:15" ht="12.75" customHeight="1">
      <c r="A91" s="51">
        <v>82</v>
      </c>
      <c r="B91" s="53" t="s">
        <v>395</v>
      </c>
      <c r="C91" s="31">
        <v>3582.95</v>
      </c>
      <c r="D91" s="36">
        <v>3529.3333333333335</v>
      </c>
      <c r="E91" s="36">
        <v>3458.666666666667</v>
      </c>
      <c r="F91" s="36">
        <v>3334.3833333333337</v>
      </c>
      <c r="G91" s="36">
        <v>3263.716666666667</v>
      </c>
      <c r="H91" s="36">
        <v>3653.616666666667</v>
      </c>
      <c r="I91" s="36">
        <v>3724.2833333333338</v>
      </c>
      <c r="J91" s="36">
        <v>3848.5666666666666</v>
      </c>
      <c r="K91" s="31">
        <v>3600</v>
      </c>
      <c r="L91" s="31">
        <v>3405.05</v>
      </c>
      <c r="M91" s="31">
        <v>2.32824</v>
      </c>
      <c r="N91" s="1"/>
      <c r="O91" s="1"/>
    </row>
    <row r="92" spans="1:15" ht="12.75" customHeight="1">
      <c r="A92" s="51">
        <v>83</v>
      </c>
      <c r="B92" s="53" t="s">
        <v>122</v>
      </c>
      <c r="C92" s="31">
        <v>560.55</v>
      </c>
      <c r="D92" s="36">
        <v>562.0666666666667</v>
      </c>
      <c r="E92" s="36">
        <v>556.5333333333334</v>
      </c>
      <c r="F92" s="36">
        <v>552.5166666666667</v>
      </c>
      <c r="G92" s="36">
        <v>546.9833333333333</v>
      </c>
      <c r="H92" s="36">
        <v>566.0833333333335</v>
      </c>
      <c r="I92" s="36">
        <v>571.6166666666668</v>
      </c>
      <c r="J92" s="36">
        <v>575.6333333333336</v>
      </c>
      <c r="K92" s="31">
        <v>567.6</v>
      </c>
      <c r="L92" s="31">
        <v>558.05</v>
      </c>
      <c r="M92" s="31">
        <v>6.26146</v>
      </c>
      <c r="N92" s="1"/>
      <c r="O92" s="1"/>
    </row>
    <row r="93" spans="1:15" ht="12.75" customHeight="1">
      <c r="A93" s="51">
        <v>84</v>
      </c>
      <c r="B93" s="53" t="s">
        <v>125</v>
      </c>
      <c r="C93" s="31">
        <v>1521.5</v>
      </c>
      <c r="D93" s="36">
        <v>1526.8833333333332</v>
      </c>
      <c r="E93" s="36">
        <v>1510.8166666666664</v>
      </c>
      <c r="F93" s="36">
        <v>1500.1333333333332</v>
      </c>
      <c r="G93" s="36">
        <v>1484.0666666666664</v>
      </c>
      <c r="H93" s="36">
        <v>1537.5666666666664</v>
      </c>
      <c r="I93" s="36">
        <v>1553.633333333333</v>
      </c>
      <c r="J93" s="36">
        <v>1564.3166666666664</v>
      </c>
      <c r="K93" s="31">
        <v>1542.95</v>
      </c>
      <c r="L93" s="31">
        <v>1516.2</v>
      </c>
      <c r="M93" s="31">
        <v>43.19991</v>
      </c>
      <c r="N93" s="1"/>
      <c r="O93" s="1"/>
    </row>
    <row r="94" spans="1:15" ht="12.75" customHeight="1">
      <c r="A94" s="51">
        <v>85</v>
      </c>
      <c r="B94" s="53" t="s">
        <v>126</v>
      </c>
      <c r="C94" s="31">
        <v>3680.2</v>
      </c>
      <c r="D94" s="36">
        <v>3690.7333333333336</v>
      </c>
      <c r="E94" s="36">
        <v>3649.466666666667</v>
      </c>
      <c r="F94" s="36">
        <v>3618.7333333333336</v>
      </c>
      <c r="G94" s="36">
        <v>3577.466666666667</v>
      </c>
      <c r="H94" s="36">
        <v>3721.466666666667</v>
      </c>
      <c r="I94" s="36">
        <v>3762.7333333333336</v>
      </c>
      <c r="J94" s="36">
        <v>3793.466666666667</v>
      </c>
      <c r="K94" s="31">
        <v>3732</v>
      </c>
      <c r="L94" s="31">
        <v>3660</v>
      </c>
      <c r="M94" s="31">
        <v>4.74609</v>
      </c>
      <c r="N94" s="1"/>
      <c r="O94" s="1"/>
    </row>
    <row r="95" spans="1:15" ht="12.75" customHeight="1">
      <c r="A95" s="51">
        <v>86</v>
      </c>
      <c r="B95" s="53" t="s">
        <v>127</v>
      </c>
      <c r="C95" s="31">
        <v>1518.95</v>
      </c>
      <c r="D95" s="36">
        <v>1520.75</v>
      </c>
      <c r="E95" s="36">
        <v>1511.65</v>
      </c>
      <c r="F95" s="36">
        <v>1504.3500000000001</v>
      </c>
      <c r="G95" s="36">
        <v>1495.2500000000002</v>
      </c>
      <c r="H95" s="36">
        <v>1528.05</v>
      </c>
      <c r="I95" s="36">
        <v>1537.1499999999999</v>
      </c>
      <c r="J95" s="36">
        <v>1544.4499999999998</v>
      </c>
      <c r="K95" s="31">
        <v>1529.85</v>
      </c>
      <c r="L95" s="31">
        <v>1513.45</v>
      </c>
      <c r="M95" s="31">
        <v>205.42104</v>
      </c>
      <c r="N95" s="1"/>
      <c r="O95" s="1"/>
    </row>
    <row r="96" spans="1:15" ht="12.75" customHeight="1">
      <c r="A96" s="51">
        <v>87</v>
      </c>
      <c r="B96" s="53" t="s">
        <v>128</v>
      </c>
      <c r="C96" s="31">
        <v>618.5</v>
      </c>
      <c r="D96" s="36">
        <v>619.5833333333334</v>
      </c>
      <c r="E96" s="36">
        <v>615.1666666666667</v>
      </c>
      <c r="F96" s="36">
        <v>611.8333333333334</v>
      </c>
      <c r="G96" s="36">
        <v>607.4166666666667</v>
      </c>
      <c r="H96" s="36">
        <v>622.9166666666667</v>
      </c>
      <c r="I96" s="36">
        <v>627.3333333333335</v>
      </c>
      <c r="J96" s="36">
        <v>630.6666666666667</v>
      </c>
      <c r="K96" s="31">
        <v>624</v>
      </c>
      <c r="L96" s="31">
        <v>616.25</v>
      </c>
      <c r="M96" s="31">
        <v>50.81775</v>
      </c>
      <c r="N96" s="1"/>
      <c r="O96" s="1"/>
    </row>
    <row r="97" spans="1:15" ht="12.75" customHeight="1">
      <c r="A97" s="51">
        <v>88</v>
      </c>
      <c r="B97" s="53" t="s">
        <v>124</v>
      </c>
      <c r="C97" s="31">
        <v>1510.65</v>
      </c>
      <c r="D97" s="36">
        <v>1512.1833333333332</v>
      </c>
      <c r="E97" s="36">
        <v>1486.8166666666664</v>
      </c>
      <c r="F97" s="36">
        <v>1462.9833333333331</v>
      </c>
      <c r="G97" s="36">
        <v>1437.6166666666663</v>
      </c>
      <c r="H97" s="36">
        <v>1536.0166666666664</v>
      </c>
      <c r="I97" s="36">
        <v>1561.3833333333332</v>
      </c>
      <c r="J97" s="36">
        <v>1585.2166666666665</v>
      </c>
      <c r="K97" s="31">
        <v>1537.55</v>
      </c>
      <c r="L97" s="31">
        <v>1488.35</v>
      </c>
      <c r="M97" s="31">
        <v>14.66807</v>
      </c>
      <c r="N97" s="1"/>
      <c r="O97" s="1"/>
    </row>
    <row r="98" spans="1:15" ht="12.75" customHeight="1">
      <c r="A98" s="51">
        <v>89</v>
      </c>
      <c r="B98" s="53" t="s">
        <v>129</v>
      </c>
      <c r="C98" s="31">
        <v>4440.8</v>
      </c>
      <c r="D98" s="36">
        <v>4464.866666666667</v>
      </c>
      <c r="E98" s="36">
        <v>4406.933333333333</v>
      </c>
      <c r="F98" s="36">
        <v>4373.066666666667</v>
      </c>
      <c r="G98" s="36">
        <v>4315.133333333333</v>
      </c>
      <c r="H98" s="36">
        <v>4498.733333333334</v>
      </c>
      <c r="I98" s="36">
        <v>4556.666666666668</v>
      </c>
      <c r="J98" s="36">
        <v>4590.533333333334</v>
      </c>
      <c r="K98" s="31">
        <v>4522.8</v>
      </c>
      <c r="L98" s="31">
        <v>4431</v>
      </c>
      <c r="M98" s="31">
        <v>4.38331</v>
      </c>
      <c r="N98" s="1"/>
      <c r="O98" s="1"/>
    </row>
    <row r="99" spans="1:15" ht="12.75" customHeight="1">
      <c r="A99" s="51">
        <v>90</v>
      </c>
      <c r="B99" s="53" t="s">
        <v>131</v>
      </c>
      <c r="C99" s="31">
        <v>598.65</v>
      </c>
      <c r="D99" s="36">
        <v>600.9999999999999</v>
      </c>
      <c r="E99" s="36">
        <v>592.9499999999998</v>
      </c>
      <c r="F99" s="36">
        <v>587.2499999999999</v>
      </c>
      <c r="G99" s="36">
        <v>579.1999999999998</v>
      </c>
      <c r="H99" s="36">
        <v>606.6999999999998</v>
      </c>
      <c r="I99" s="36">
        <v>614.7499999999998</v>
      </c>
      <c r="J99" s="36">
        <v>620.4499999999998</v>
      </c>
      <c r="K99" s="31">
        <v>609.05</v>
      </c>
      <c r="L99" s="31">
        <v>595.3</v>
      </c>
      <c r="M99" s="31">
        <v>159.94496</v>
      </c>
      <c r="N99" s="1"/>
      <c r="O99" s="1"/>
    </row>
    <row r="100" spans="1:15" ht="12.75" customHeight="1">
      <c r="A100" s="51">
        <v>91</v>
      </c>
      <c r="B100" s="53" t="s">
        <v>123</v>
      </c>
      <c r="C100" s="31">
        <v>3638.1</v>
      </c>
      <c r="D100" s="36">
        <v>3621.883333333333</v>
      </c>
      <c r="E100" s="36">
        <v>3566.2166666666662</v>
      </c>
      <c r="F100" s="36">
        <v>3494.333333333333</v>
      </c>
      <c r="G100" s="36">
        <v>3438.666666666666</v>
      </c>
      <c r="H100" s="36">
        <v>3693.7666666666664</v>
      </c>
      <c r="I100" s="36">
        <v>3749.4333333333334</v>
      </c>
      <c r="J100" s="36">
        <v>3821.3166666666666</v>
      </c>
      <c r="K100" s="31">
        <v>3677.55</v>
      </c>
      <c r="L100" s="31">
        <v>3550</v>
      </c>
      <c r="M100" s="31">
        <v>30.42596</v>
      </c>
      <c r="N100" s="1"/>
      <c r="O100" s="1"/>
    </row>
    <row r="101" spans="1:15" ht="12.75" customHeight="1">
      <c r="A101" s="51">
        <v>92</v>
      </c>
      <c r="B101" s="53" t="s">
        <v>133</v>
      </c>
      <c r="C101" s="31">
        <v>478.25</v>
      </c>
      <c r="D101" s="36">
        <v>480.7833333333333</v>
      </c>
      <c r="E101" s="36">
        <v>474.2166666666666</v>
      </c>
      <c r="F101" s="36">
        <v>470.1833333333333</v>
      </c>
      <c r="G101" s="36">
        <v>463.61666666666656</v>
      </c>
      <c r="H101" s="36">
        <v>484.8166666666666</v>
      </c>
      <c r="I101" s="36">
        <v>491.3833333333333</v>
      </c>
      <c r="J101" s="36">
        <v>495.41666666666663</v>
      </c>
      <c r="K101" s="31">
        <v>487.35</v>
      </c>
      <c r="L101" s="31">
        <v>476.75</v>
      </c>
      <c r="M101" s="31">
        <v>67.37396</v>
      </c>
      <c r="N101" s="1"/>
      <c r="O101" s="1"/>
    </row>
    <row r="102" spans="1:15" ht="12.75" customHeight="1">
      <c r="A102" s="51">
        <v>93</v>
      </c>
      <c r="B102" s="53" t="s">
        <v>134</v>
      </c>
      <c r="C102" s="31">
        <v>2232.3</v>
      </c>
      <c r="D102" s="36">
        <v>2241.9166666666665</v>
      </c>
      <c r="E102" s="36">
        <v>2218.983333333333</v>
      </c>
      <c r="F102" s="36">
        <v>2205.6666666666665</v>
      </c>
      <c r="G102" s="36">
        <v>2182.733333333333</v>
      </c>
      <c r="H102" s="36">
        <v>2255.233333333333</v>
      </c>
      <c r="I102" s="36">
        <v>2278.1666666666665</v>
      </c>
      <c r="J102" s="36">
        <v>2291.483333333333</v>
      </c>
      <c r="K102" s="31">
        <v>2264.85</v>
      </c>
      <c r="L102" s="31">
        <v>2228.6</v>
      </c>
      <c r="M102" s="31">
        <v>33.88551</v>
      </c>
      <c r="N102" s="1"/>
      <c r="O102" s="1"/>
    </row>
    <row r="103" spans="1:15" ht="12.75" customHeight="1">
      <c r="A103" s="51">
        <v>94</v>
      </c>
      <c r="B103" s="53" t="s">
        <v>136</v>
      </c>
      <c r="C103" s="31">
        <v>1104.4</v>
      </c>
      <c r="D103" s="36">
        <v>1104.0166666666667</v>
      </c>
      <c r="E103" s="36">
        <v>1096.1833333333334</v>
      </c>
      <c r="F103" s="36">
        <v>1087.9666666666667</v>
      </c>
      <c r="G103" s="36">
        <v>1080.1333333333334</v>
      </c>
      <c r="H103" s="36">
        <v>1112.2333333333333</v>
      </c>
      <c r="I103" s="36">
        <v>1120.0666666666668</v>
      </c>
      <c r="J103" s="36">
        <v>1128.2833333333333</v>
      </c>
      <c r="K103" s="31">
        <v>1111.85</v>
      </c>
      <c r="L103" s="31">
        <v>1095.8</v>
      </c>
      <c r="M103" s="31">
        <v>122.16657</v>
      </c>
      <c r="N103" s="1"/>
      <c r="O103" s="1"/>
    </row>
    <row r="104" spans="1:15" ht="12.75" customHeight="1">
      <c r="A104" s="51">
        <v>95</v>
      </c>
      <c r="B104" s="53" t="s">
        <v>137</v>
      </c>
      <c r="C104" s="31">
        <v>1667.2</v>
      </c>
      <c r="D104" s="36">
        <v>1673.0500000000002</v>
      </c>
      <c r="E104" s="36">
        <v>1649.7000000000003</v>
      </c>
      <c r="F104" s="36">
        <v>1632.2</v>
      </c>
      <c r="G104" s="36">
        <v>1608.8500000000001</v>
      </c>
      <c r="H104" s="36">
        <v>1690.5500000000004</v>
      </c>
      <c r="I104" s="36">
        <v>1713.9000000000003</v>
      </c>
      <c r="J104" s="36">
        <v>1731.4000000000005</v>
      </c>
      <c r="K104" s="31">
        <v>1696.4</v>
      </c>
      <c r="L104" s="31">
        <v>1655.55</v>
      </c>
      <c r="M104" s="31">
        <v>3.11722</v>
      </c>
      <c r="N104" s="1"/>
      <c r="O104" s="1"/>
    </row>
    <row r="105" spans="1:15" ht="12.75" customHeight="1">
      <c r="A105" s="51">
        <v>96</v>
      </c>
      <c r="B105" s="53" t="s">
        <v>138</v>
      </c>
      <c r="C105" s="31">
        <v>629</v>
      </c>
      <c r="D105" s="36">
        <v>631.35</v>
      </c>
      <c r="E105" s="36">
        <v>621.85</v>
      </c>
      <c r="F105" s="36">
        <v>614.7</v>
      </c>
      <c r="G105" s="36">
        <v>605.2</v>
      </c>
      <c r="H105" s="36">
        <v>638.5</v>
      </c>
      <c r="I105" s="36">
        <v>648</v>
      </c>
      <c r="J105" s="36">
        <v>655.15</v>
      </c>
      <c r="K105" s="31">
        <v>640.85</v>
      </c>
      <c r="L105" s="31">
        <v>624.2</v>
      </c>
      <c r="M105" s="31">
        <v>20.28403</v>
      </c>
      <c r="N105" s="1"/>
      <c r="O105" s="1"/>
    </row>
    <row r="106" spans="1:15" ht="12.75" customHeight="1">
      <c r="A106" s="51">
        <v>97</v>
      </c>
      <c r="B106" s="53" t="s">
        <v>141</v>
      </c>
      <c r="C106" s="31">
        <v>84.35</v>
      </c>
      <c r="D106" s="36">
        <v>84.56666666666666</v>
      </c>
      <c r="E106" s="36">
        <v>83.78333333333333</v>
      </c>
      <c r="F106" s="36">
        <v>83.21666666666667</v>
      </c>
      <c r="G106" s="36">
        <v>82.43333333333334</v>
      </c>
      <c r="H106" s="36">
        <v>85.13333333333333</v>
      </c>
      <c r="I106" s="36">
        <v>85.91666666666666</v>
      </c>
      <c r="J106" s="36">
        <v>86.48333333333332</v>
      </c>
      <c r="K106" s="31">
        <v>85.35</v>
      </c>
      <c r="L106" s="31">
        <v>84</v>
      </c>
      <c r="M106" s="31">
        <v>397.8854</v>
      </c>
      <c r="N106" s="1"/>
      <c r="O106" s="1"/>
    </row>
    <row r="107" spans="1:15" ht="12.75" customHeight="1">
      <c r="A107" s="51">
        <v>98</v>
      </c>
      <c r="B107" s="53" t="s">
        <v>155</v>
      </c>
      <c r="C107" s="31">
        <v>430.1</v>
      </c>
      <c r="D107" s="36">
        <v>431.3833333333334</v>
      </c>
      <c r="E107" s="36">
        <v>427.01666666666677</v>
      </c>
      <c r="F107" s="36">
        <v>423.9333333333334</v>
      </c>
      <c r="G107" s="36">
        <v>419.5666666666668</v>
      </c>
      <c r="H107" s="36">
        <v>434.46666666666675</v>
      </c>
      <c r="I107" s="36">
        <v>438.8333333333334</v>
      </c>
      <c r="J107" s="36">
        <v>441.91666666666674</v>
      </c>
      <c r="K107" s="31">
        <v>435.75</v>
      </c>
      <c r="L107" s="31">
        <v>428.3</v>
      </c>
      <c r="M107" s="31">
        <v>180.88372</v>
      </c>
      <c r="N107" s="1"/>
      <c r="O107" s="1"/>
    </row>
    <row r="108" spans="1:15" ht="12.75" customHeight="1">
      <c r="A108" s="51">
        <v>99</v>
      </c>
      <c r="B108" s="53" t="s">
        <v>280</v>
      </c>
      <c r="C108" s="31">
        <v>526.55</v>
      </c>
      <c r="D108" s="36">
        <v>527.8833333333333</v>
      </c>
      <c r="E108" s="36">
        <v>522.6666666666666</v>
      </c>
      <c r="F108" s="36">
        <v>518.7833333333333</v>
      </c>
      <c r="G108" s="36">
        <v>513.5666666666666</v>
      </c>
      <c r="H108" s="36">
        <v>531.7666666666667</v>
      </c>
      <c r="I108" s="36">
        <v>536.9833333333333</v>
      </c>
      <c r="J108" s="36">
        <v>540.8666666666667</v>
      </c>
      <c r="K108" s="31">
        <v>533.1</v>
      </c>
      <c r="L108" s="31">
        <v>524</v>
      </c>
      <c r="M108" s="31">
        <v>6.99901</v>
      </c>
      <c r="N108" s="1"/>
      <c r="O108" s="1"/>
    </row>
    <row r="109" spans="1:15" ht="12.75" customHeight="1">
      <c r="A109" s="51">
        <v>100</v>
      </c>
      <c r="B109" s="53" t="s">
        <v>144</v>
      </c>
      <c r="C109" s="31">
        <v>607.45</v>
      </c>
      <c r="D109" s="36">
        <v>606.6666666666666</v>
      </c>
      <c r="E109" s="36">
        <v>597.4333333333333</v>
      </c>
      <c r="F109" s="36">
        <v>587.4166666666666</v>
      </c>
      <c r="G109" s="36">
        <v>578.1833333333333</v>
      </c>
      <c r="H109" s="36">
        <v>616.6833333333333</v>
      </c>
      <c r="I109" s="36">
        <v>625.9166666666666</v>
      </c>
      <c r="J109" s="36">
        <v>635.9333333333333</v>
      </c>
      <c r="K109" s="31">
        <v>615.9</v>
      </c>
      <c r="L109" s="31">
        <v>596.65</v>
      </c>
      <c r="M109" s="31">
        <v>65.47758</v>
      </c>
      <c r="N109" s="1"/>
      <c r="O109" s="1"/>
    </row>
    <row r="110" spans="1:15" ht="12.75" customHeight="1">
      <c r="A110" s="51">
        <v>101</v>
      </c>
      <c r="B110" s="53" t="s">
        <v>152</v>
      </c>
      <c r="C110" s="31">
        <v>170.15</v>
      </c>
      <c r="D110" s="36">
        <v>171.11666666666667</v>
      </c>
      <c r="E110" s="36">
        <v>168.78333333333336</v>
      </c>
      <c r="F110" s="36">
        <v>167.41666666666669</v>
      </c>
      <c r="G110" s="36">
        <v>165.08333333333337</v>
      </c>
      <c r="H110" s="36">
        <v>172.48333333333335</v>
      </c>
      <c r="I110" s="36">
        <v>174.81666666666666</v>
      </c>
      <c r="J110" s="36">
        <v>176.18333333333334</v>
      </c>
      <c r="K110" s="31">
        <v>173.45</v>
      </c>
      <c r="L110" s="31">
        <v>169.75</v>
      </c>
      <c r="M110" s="31">
        <v>236.35268</v>
      </c>
      <c r="N110" s="1"/>
      <c r="O110" s="1"/>
    </row>
    <row r="111" spans="1:15" ht="12.75" customHeight="1">
      <c r="A111" s="51">
        <v>102</v>
      </c>
      <c r="B111" s="53" t="s">
        <v>154</v>
      </c>
      <c r="C111" s="31">
        <v>1057.65</v>
      </c>
      <c r="D111" s="36">
        <v>1047.7666666666667</v>
      </c>
      <c r="E111" s="36">
        <v>1026.7333333333333</v>
      </c>
      <c r="F111" s="36">
        <v>995.8166666666667</v>
      </c>
      <c r="G111" s="36">
        <v>974.7833333333334</v>
      </c>
      <c r="H111" s="36">
        <v>1078.6833333333334</v>
      </c>
      <c r="I111" s="36">
        <v>1099.7166666666667</v>
      </c>
      <c r="J111" s="36">
        <v>1130.6333333333332</v>
      </c>
      <c r="K111" s="31">
        <v>1068.8</v>
      </c>
      <c r="L111" s="31">
        <v>1016.85</v>
      </c>
      <c r="M111" s="31">
        <v>109.44073</v>
      </c>
      <c r="N111" s="1"/>
      <c r="O111" s="1"/>
    </row>
    <row r="112" spans="1:15" ht="12.75" customHeight="1">
      <c r="A112" s="51">
        <v>103</v>
      </c>
      <c r="B112" s="53" t="s">
        <v>412</v>
      </c>
      <c r="C112" s="31">
        <v>145.3</v>
      </c>
      <c r="D112" s="36">
        <v>146</v>
      </c>
      <c r="E112" s="36">
        <v>144.3</v>
      </c>
      <c r="F112" s="36">
        <v>143.3</v>
      </c>
      <c r="G112" s="36">
        <v>141.60000000000002</v>
      </c>
      <c r="H112" s="36">
        <v>147</v>
      </c>
      <c r="I112" s="36">
        <v>148.7</v>
      </c>
      <c r="J112" s="36">
        <v>149.7</v>
      </c>
      <c r="K112" s="31">
        <v>147.7</v>
      </c>
      <c r="L112" s="31">
        <v>145</v>
      </c>
      <c r="M112" s="31">
        <v>271.08905</v>
      </c>
      <c r="N112" s="1"/>
      <c r="O112" s="1"/>
    </row>
    <row r="113" spans="1:15" ht="12.75" customHeight="1">
      <c r="A113" s="51">
        <v>104</v>
      </c>
      <c r="B113" s="53" t="s">
        <v>143</v>
      </c>
      <c r="C113" s="31">
        <v>463.1</v>
      </c>
      <c r="D113" s="36">
        <v>467</v>
      </c>
      <c r="E113" s="36">
        <v>458</v>
      </c>
      <c r="F113" s="36">
        <v>452.9</v>
      </c>
      <c r="G113" s="36">
        <v>443.9</v>
      </c>
      <c r="H113" s="36">
        <v>472.1</v>
      </c>
      <c r="I113" s="36">
        <v>481.1</v>
      </c>
      <c r="J113" s="36">
        <v>486.20000000000005</v>
      </c>
      <c r="K113" s="31">
        <v>476</v>
      </c>
      <c r="L113" s="31">
        <v>461.9</v>
      </c>
      <c r="M113" s="31">
        <v>25.51078</v>
      </c>
      <c r="N113" s="1"/>
      <c r="O113" s="1"/>
    </row>
    <row r="114" spans="1:15" ht="12.75" customHeight="1">
      <c r="A114" s="51">
        <v>105</v>
      </c>
      <c r="B114" s="53" t="s">
        <v>149</v>
      </c>
      <c r="C114" s="31">
        <v>328.05</v>
      </c>
      <c r="D114" s="36">
        <v>329.25</v>
      </c>
      <c r="E114" s="36">
        <v>322.5</v>
      </c>
      <c r="F114" s="36">
        <v>316.95</v>
      </c>
      <c r="G114" s="36">
        <v>310.2</v>
      </c>
      <c r="H114" s="36">
        <v>334.8</v>
      </c>
      <c r="I114" s="36">
        <v>341.55</v>
      </c>
      <c r="J114" s="36">
        <v>347.1</v>
      </c>
      <c r="K114" s="31">
        <v>336</v>
      </c>
      <c r="L114" s="31">
        <v>323.7</v>
      </c>
      <c r="M114" s="31">
        <v>208.55397</v>
      </c>
      <c r="N114" s="1"/>
      <c r="O114" s="1"/>
    </row>
    <row r="115" spans="1:15" ht="12.75" customHeight="1">
      <c r="A115" s="51">
        <v>106</v>
      </c>
      <c r="B115" s="53" t="s">
        <v>148</v>
      </c>
      <c r="C115" s="31">
        <v>1555.65</v>
      </c>
      <c r="D115" s="36">
        <v>1553.45</v>
      </c>
      <c r="E115" s="36">
        <v>1544.2</v>
      </c>
      <c r="F115" s="36">
        <v>1532.75</v>
      </c>
      <c r="G115" s="36">
        <v>1523.5</v>
      </c>
      <c r="H115" s="36">
        <v>1564.9</v>
      </c>
      <c r="I115" s="36">
        <v>1574.15</v>
      </c>
      <c r="J115" s="36">
        <v>1585.6000000000001</v>
      </c>
      <c r="K115" s="31">
        <v>1562.7</v>
      </c>
      <c r="L115" s="31">
        <v>1542</v>
      </c>
      <c r="M115" s="31">
        <v>17.49128</v>
      </c>
      <c r="N115" s="1"/>
      <c r="O115" s="1"/>
    </row>
    <row r="116" spans="1:15" ht="12.75" customHeight="1">
      <c r="A116" s="51">
        <v>107</v>
      </c>
      <c r="B116" s="53" t="s">
        <v>184</v>
      </c>
      <c r="C116" s="31">
        <v>5973.55</v>
      </c>
      <c r="D116" s="36">
        <v>6005.433333333333</v>
      </c>
      <c r="E116" s="36">
        <v>5910.866666666667</v>
      </c>
      <c r="F116" s="36">
        <v>5848.183333333333</v>
      </c>
      <c r="G116" s="36">
        <v>5753.616666666667</v>
      </c>
      <c r="H116" s="36">
        <v>6068.116666666667</v>
      </c>
      <c r="I116" s="36">
        <v>6162.683333333334</v>
      </c>
      <c r="J116" s="36">
        <v>6225.366666666667</v>
      </c>
      <c r="K116" s="31">
        <v>6100</v>
      </c>
      <c r="L116" s="31">
        <v>5942.75</v>
      </c>
      <c r="M116" s="31">
        <v>3.86057</v>
      </c>
      <c r="N116" s="1"/>
      <c r="O116" s="1"/>
    </row>
    <row r="117" spans="1:15" ht="12.75" customHeight="1">
      <c r="A117" s="51">
        <v>108</v>
      </c>
      <c r="B117" s="53" t="s">
        <v>150</v>
      </c>
      <c r="C117" s="31">
        <v>1484.75</v>
      </c>
      <c r="D117" s="36">
        <v>1490.3500000000001</v>
      </c>
      <c r="E117" s="36">
        <v>1473.9000000000003</v>
      </c>
      <c r="F117" s="36">
        <v>1463.0500000000002</v>
      </c>
      <c r="G117" s="36">
        <v>1446.6000000000004</v>
      </c>
      <c r="H117" s="36">
        <v>1501.2000000000003</v>
      </c>
      <c r="I117" s="36">
        <v>1517.65</v>
      </c>
      <c r="J117" s="36">
        <v>1528.5000000000002</v>
      </c>
      <c r="K117" s="31">
        <v>1506.8</v>
      </c>
      <c r="L117" s="31">
        <v>1479.5</v>
      </c>
      <c r="M117" s="31">
        <v>122.75616</v>
      </c>
      <c r="N117" s="1"/>
      <c r="O117" s="1"/>
    </row>
    <row r="118" spans="1:15" ht="12.75" customHeight="1">
      <c r="A118" s="51">
        <v>109</v>
      </c>
      <c r="B118" s="53" t="s">
        <v>147</v>
      </c>
      <c r="C118" s="31">
        <v>3693.25</v>
      </c>
      <c r="D118" s="36">
        <v>3731.2833333333333</v>
      </c>
      <c r="E118" s="36">
        <v>3632.116666666667</v>
      </c>
      <c r="F118" s="36">
        <v>3570.9833333333336</v>
      </c>
      <c r="G118" s="36">
        <v>3471.816666666667</v>
      </c>
      <c r="H118" s="36">
        <v>3792.4166666666665</v>
      </c>
      <c r="I118" s="36">
        <v>3891.5833333333335</v>
      </c>
      <c r="J118" s="36">
        <v>3952.7166666666662</v>
      </c>
      <c r="K118" s="31">
        <v>3830.45</v>
      </c>
      <c r="L118" s="31">
        <v>3670.15</v>
      </c>
      <c r="M118" s="31">
        <v>27.51797</v>
      </c>
      <c r="N118" s="1"/>
      <c r="O118" s="1"/>
    </row>
    <row r="119" spans="1:15" ht="12.75" customHeight="1">
      <c r="A119" s="51">
        <v>110</v>
      </c>
      <c r="B119" s="53" t="s">
        <v>153</v>
      </c>
      <c r="C119" s="31">
        <v>1339</v>
      </c>
      <c r="D119" s="36">
        <v>1335.7</v>
      </c>
      <c r="E119" s="36">
        <v>1323.3000000000002</v>
      </c>
      <c r="F119" s="36">
        <v>1307.6000000000001</v>
      </c>
      <c r="G119" s="36">
        <v>1295.2000000000003</v>
      </c>
      <c r="H119" s="36">
        <v>1351.4</v>
      </c>
      <c r="I119" s="36">
        <v>1363.8000000000002</v>
      </c>
      <c r="J119" s="36">
        <v>1379.5</v>
      </c>
      <c r="K119" s="31">
        <v>1348.1</v>
      </c>
      <c r="L119" s="31">
        <v>1320</v>
      </c>
      <c r="M119" s="31">
        <v>6.2368</v>
      </c>
      <c r="N119" s="1"/>
      <c r="O119" s="1"/>
    </row>
    <row r="120" spans="1:15" ht="12.75" customHeight="1">
      <c r="A120" s="51">
        <v>111</v>
      </c>
      <c r="B120" s="53" t="s">
        <v>281</v>
      </c>
      <c r="C120" s="31">
        <v>616.45</v>
      </c>
      <c r="D120" s="36">
        <v>617.8166666666666</v>
      </c>
      <c r="E120" s="36">
        <v>608.2333333333332</v>
      </c>
      <c r="F120" s="36">
        <v>600.0166666666667</v>
      </c>
      <c r="G120" s="36">
        <v>590.4333333333333</v>
      </c>
      <c r="H120" s="36">
        <v>626.0333333333332</v>
      </c>
      <c r="I120" s="36">
        <v>635.6166666666667</v>
      </c>
      <c r="J120" s="36">
        <v>643.8333333333331</v>
      </c>
      <c r="K120" s="31">
        <v>627.4</v>
      </c>
      <c r="L120" s="31">
        <v>609.6</v>
      </c>
      <c r="M120" s="31">
        <v>37.5608</v>
      </c>
      <c r="N120" s="1"/>
      <c r="O120" s="1"/>
    </row>
    <row r="121" spans="1:15" ht="12.75" customHeight="1">
      <c r="A121" s="51">
        <v>112</v>
      </c>
      <c r="B121" s="53" t="s">
        <v>158</v>
      </c>
      <c r="C121" s="31">
        <v>866.45</v>
      </c>
      <c r="D121" s="36">
        <v>870.7833333333333</v>
      </c>
      <c r="E121" s="36">
        <v>857.6666666666666</v>
      </c>
      <c r="F121" s="36">
        <v>848.8833333333333</v>
      </c>
      <c r="G121" s="36">
        <v>835.7666666666667</v>
      </c>
      <c r="H121" s="36">
        <v>879.5666666666666</v>
      </c>
      <c r="I121" s="36">
        <v>892.6833333333334</v>
      </c>
      <c r="J121" s="36">
        <v>901.4666666666666</v>
      </c>
      <c r="K121" s="31">
        <v>883.9</v>
      </c>
      <c r="L121" s="31">
        <v>862</v>
      </c>
      <c r="M121" s="31">
        <v>41.29109</v>
      </c>
      <c r="N121" s="1"/>
      <c r="O121" s="1"/>
    </row>
    <row r="122" spans="1:15" ht="12.75" customHeight="1">
      <c r="A122" s="51">
        <v>113</v>
      </c>
      <c r="B122" s="53" t="s">
        <v>156</v>
      </c>
      <c r="C122" s="31">
        <v>897.55</v>
      </c>
      <c r="D122" s="36">
        <v>898.8833333333332</v>
      </c>
      <c r="E122" s="36">
        <v>889.8666666666664</v>
      </c>
      <c r="F122" s="36">
        <v>882.1833333333333</v>
      </c>
      <c r="G122" s="36">
        <v>873.1666666666665</v>
      </c>
      <c r="H122" s="36">
        <v>906.5666666666664</v>
      </c>
      <c r="I122" s="36">
        <v>915.5833333333333</v>
      </c>
      <c r="J122" s="36">
        <v>923.2666666666663</v>
      </c>
      <c r="K122" s="31">
        <v>907.9</v>
      </c>
      <c r="L122" s="31">
        <v>891.2</v>
      </c>
      <c r="M122" s="31">
        <v>11.01942</v>
      </c>
      <c r="N122" s="1"/>
      <c r="O122" s="1"/>
    </row>
    <row r="123" spans="1:15" ht="12.75" customHeight="1">
      <c r="A123" s="51">
        <v>114</v>
      </c>
      <c r="B123" s="53" t="s">
        <v>159</v>
      </c>
      <c r="C123" s="31">
        <v>461.35</v>
      </c>
      <c r="D123" s="36">
        <v>457.68333333333334</v>
      </c>
      <c r="E123" s="36">
        <v>452.4666666666667</v>
      </c>
      <c r="F123" s="36">
        <v>443.58333333333337</v>
      </c>
      <c r="G123" s="36">
        <v>438.36666666666673</v>
      </c>
      <c r="H123" s="36">
        <v>466.56666666666666</v>
      </c>
      <c r="I123" s="36">
        <v>471.78333333333325</v>
      </c>
      <c r="J123" s="36">
        <v>480.66666666666663</v>
      </c>
      <c r="K123" s="31">
        <v>462.9</v>
      </c>
      <c r="L123" s="31">
        <v>448.8</v>
      </c>
      <c r="M123" s="31">
        <v>77.26112</v>
      </c>
      <c r="N123" s="1"/>
      <c r="O123" s="1"/>
    </row>
    <row r="124" spans="1:15" ht="12.75" customHeight="1">
      <c r="A124" s="51">
        <v>115</v>
      </c>
      <c r="B124" s="53" t="s">
        <v>429</v>
      </c>
      <c r="C124" s="31">
        <v>1474.75</v>
      </c>
      <c r="D124" s="36">
        <v>1472.6833333333334</v>
      </c>
      <c r="E124" s="36">
        <v>1455.1166666666668</v>
      </c>
      <c r="F124" s="36">
        <v>1435.4833333333333</v>
      </c>
      <c r="G124" s="36">
        <v>1417.9166666666667</v>
      </c>
      <c r="H124" s="36">
        <v>1492.3166666666668</v>
      </c>
      <c r="I124" s="36">
        <v>1509.8833333333334</v>
      </c>
      <c r="J124" s="36">
        <v>1529.5166666666669</v>
      </c>
      <c r="K124" s="31">
        <v>1490.25</v>
      </c>
      <c r="L124" s="31">
        <v>1453.05</v>
      </c>
      <c r="M124" s="31">
        <v>7.32786</v>
      </c>
      <c r="N124" s="1"/>
      <c r="O124" s="1"/>
    </row>
    <row r="125" spans="1:15" ht="12.75" customHeight="1">
      <c r="A125" s="51">
        <v>116</v>
      </c>
      <c r="B125" s="53" t="s">
        <v>160</v>
      </c>
      <c r="C125" s="31">
        <v>1813.05</v>
      </c>
      <c r="D125" s="36">
        <v>1810.1666666666667</v>
      </c>
      <c r="E125" s="36">
        <v>1802.2333333333336</v>
      </c>
      <c r="F125" s="36">
        <v>1791.4166666666667</v>
      </c>
      <c r="G125" s="36">
        <v>1783.4833333333336</v>
      </c>
      <c r="H125" s="36">
        <v>1820.9833333333336</v>
      </c>
      <c r="I125" s="36">
        <v>1828.9166666666665</v>
      </c>
      <c r="J125" s="36">
        <v>1839.7333333333336</v>
      </c>
      <c r="K125" s="31">
        <v>1818.1</v>
      </c>
      <c r="L125" s="31">
        <v>1799.35</v>
      </c>
      <c r="M125" s="31">
        <v>39.66227</v>
      </c>
      <c r="N125" s="1"/>
      <c r="O125" s="1"/>
    </row>
    <row r="126" spans="1:15" ht="12.75" customHeight="1">
      <c r="A126" s="51">
        <v>117</v>
      </c>
      <c r="B126" s="53" t="s">
        <v>161</v>
      </c>
      <c r="C126" s="31">
        <v>167.3</v>
      </c>
      <c r="D126" s="36">
        <v>168.4333333333333</v>
      </c>
      <c r="E126" s="36">
        <v>165.51666666666662</v>
      </c>
      <c r="F126" s="36">
        <v>163.73333333333332</v>
      </c>
      <c r="G126" s="36">
        <v>160.81666666666663</v>
      </c>
      <c r="H126" s="36">
        <v>170.2166666666666</v>
      </c>
      <c r="I126" s="36">
        <v>173.1333333333333</v>
      </c>
      <c r="J126" s="36">
        <v>174.9166666666666</v>
      </c>
      <c r="K126" s="31">
        <v>171.35</v>
      </c>
      <c r="L126" s="31">
        <v>166.65</v>
      </c>
      <c r="M126" s="31">
        <v>47.17134</v>
      </c>
      <c r="N126" s="1"/>
      <c r="O126" s="1"/>
    </row>
    <row r="127" spans="1:15" ht="12.75" customHeight="1">
      <c r="A127" s="51">
        <v>118</v>
      </c>
      <c r="B127" s="53" t="s">
        <v>167</v>
      </c>
      <c r="C127" s="31">
        <v>5650.85</v>
      </c>
      <c r="D127" s="36">
        <v>5680.916666666667</v>
      </c>
      <c r="E127" s="36">
        <v>5604.983333333334</v>
      </c>
      <c r="F127" s="36">
        <v>5559.116666666667</v>
      </c>
      <c r="G127" s="36">
        <v>5483.183333333333</v>
      </c>
      <c r="H127" s="36">
        <v>5726.783333333334</v>
      </c>
      <c r="I127" s="36">
        <v>5802.716666666666</v>
      </c>
      <c r="J127" s="36">
        <v>5848.583333333334</v>
      </c>
      <c r="K127" s="31">
        <v>5756.85</v>
      </c>
      <c r="L127" s="31">
        <v>5635.05</v>
      </c>
      <c r="M127" s="31">
        <v>1.09274</v>
      </c>
      <c r="N127" s="1"/>
      <c r="O127" s="1"/>
    </row>
    <row r="128" spans="1:15" ht="12.75" customHeight="1">
      <c r="A128" s="51">
        <v>119</v>
      </c>
      <c r="B128" s="53" t="s">
        <v>164</v>
      </c>
      <c r="C128" s="31">
        <v>648.5</v>
      </c>
      <c r="D128" s="36">
        <v>650.5166666666667</v>
      </c>
      <c r="E128" s="36">
        <v>642.1833333333333</v>
      </c>
      <c r="F128" s="36">
        <v>635.8666666666667</v>
      </c>
      <c r="G128" s="36">
        <v>627.5333333333333</v>
      </c>
      <c r="H128" s="36">
        <v>656.8333333333333</v>
      </c>
      <c r="I128" s="36">
        <v>665.1666666666667</v>
      </c>
      <c r="J128" s="36">
        <v>671.4833333333332</v>
      </c>
      <c r="K128" s="31">
        <v>658.85</v>
      </c>
      <c r="L128" s="31">
        <v>644.2</v>
      </c>
      <c r="M128" s="31">
        <v>32.07293</v>
      </c>
      <c r="N128" s="1"/>
      <c r="O128" s="1"/>
    </row>
    <row r="129" spans="1:15" ht="12.75" customHeight="1">
      <c r="A129" s="51">
        <v>120</v>
      </c>
      <c r="B129" s="53" t="s">
        <v>166</v>
      </c>
      <c r="C129" s="31">
        <v>4888.9</v>
      </c>
      <c r="D129" s="36">
        <v>4907.316666666667</v>
      </c>
      <c r="E129" s="36">
        <v>4861.633333333333</v>
      </c>
      <c r="F129" s="36">
        <v>4834.366666666667</v>
      </c>
      <c r="G129" s="36">
        <v>4788.683333333333</v>
      </c>
      <c r="H129" s="36">
        <v>4934.583333333333</v>
      </c>
      <c r="I129" s="36">
        <v>4980.2666666666655</v>
      </c>
      <c r="J129" s="36">
        <v>5007.533333333333</v>
      </c>
      <c r="K129" s="31">
        <v>4953</v>
      </c>
      <c r="L129" s="31">
        <v>4880.05</v>
      </c>
      <c r="M129" s="31">
        <v>2.1862</v>
      </c>
      <c r="N129" s="1"/>
      <c r="O129" s="1"/>
    </row>
    <row r="130" spans="1:15" ht="12.75" customHeight="1">
      <c r="A130" s="51">
        <v>121</v>
      </c>
      <c r="B130" s="53" t="s">
        <v>165</v>
      </c>
      <c r="C130" s="31">
        <v>3679.25</v>
      </c>
      <c r="D130" s="36">
        <v>3714.9500000000003</v>
      </c>
      <c r="E130" s="36">
        <v>3627.8000000000006</v>
      </c>
      <c r="F130" s="36">
        <v>3576.3500000000004</v>
      </c>
      <c r="G130" s="36">
        <v>3489.2000000000007</v>
      </c>
      <c r="H130" s="36">
        <v>3766.4000000000005</v>
      </c>
      <c r="I130" s="36">
        <v>3853.55</v>
      </c>
      <c r="J130" s="36">
        <v>3905.0000000000005</v>
      </c>
      <c r="K130" s="31">
        <v>3802.1</v>
      </c>
      <c r="L130" s="31">
        <v>3663.5</v>
      </c>
      <c r="M130" s="31">
        <v>34.37544</v>
      </c>
      <c r="N130" s="1"/>
      <c r="O130" s="1"/>
    </row>
    <row r="131" spans="1:15" ht="12.75" customHeight="1">
      <c r="A131" s="51">
        <v>122</v>
      </c>
      <c r="B131" s="53" t="s">
        <v>163</v>
      </c>
      <c r="C131" s="31">
        <v>441.9</v>
      </c>
      <c r="D131" s="36">
        <v>446.1333333333334</v>
      </c>
      <c r="E131" s="36">
        <v>435.76666666666677</v>
      </c>
      <c r="F131" s="36">
        <v>429.6333333333334</v>
      </c>
      <c r="G131" s="36">
        <v>419.26666666666677</v>
      </c>
      <c r="H131" s="36">
        <v>452.26666666666677</v>
      </c>
      <c r="I131" s="36">
        <v>462.63333333333344</v>
      </c>
      <c r="J131" s="36">
        <v>468.76666666666677</v>
      </c>
      <c r="K131" s="31">
        <v>456.5</v>
      </c>
      <c r="L131" s="31">
        <v>440</v>
      </c>
      <c r="M131" s="31">
        <v>49.64802</v>
      </c>
      <c r="N131" s="1"/>
      <c r="O131" s="1"/>
    </row>
    <row r="132" spans="1:15" ht="12.75" customHeight="1">
      <c r="A132" s="51">
        <v>123</v>
      </c>
      <c r="B132" s="53" t="s">
        <v>282</v>
      </c>
      <c r="C132" s="31">
        <v>970.95</v>
      </c>
      <c r="D132" s="36">
        <v>973.6333333333333</v>
      </c>
      <c r="E132" s="36">
        <v>965.3166666666666</v>
      </c>
      <c r="F132" s="36">
        <v>959.6833333333333</v>
      </c>
      <c r="G132" s="36">
        <v>951.3666666666666</v>
      </c>
      <c r="H132" s="36">
        <v>979.2666666666667</v>
      </c>
      <c r="I132" s="36">
        <v>987.5833333333335</v>
      </c>
      <c r="J132" s="36">
        <v>993.2166666666667</v>
      </c>
      <c r="K132" s="31">
        <v>981.95</v>
      </c>
      <c r="L132" s="31">
        <v>968</v>
      </c>
      <c r="M132" s="31">
        <v>18.50855</v>
      </c>
      <c r="N132" s="1"/>
      <c r="O132" s="1"/>
    </row>
    <row r="133" spans="1:15" ht="12.75" customHeight="1">
      <c r="A133" s="51">
        <v>124</v>
      </c>
      <c r="B133" s="53" t="s">
        <v>168</v>
      </c>
      <c r="C133" s="31">
        <v>1622.25</v>
      </c>
      <c r="D133" s="36">
        <v>1620.7</v>
      </c>
      <c r="E133" s="36">
        <v>1599.45</v>
      </c>
      <c r="F133" s="36">
        <v>1576.65</v>
      </c>
      <c r="G133" s="36">
        <v>1555.4</v>
      </c>
      <c r="H133" s="36">
        <v>1643.5</v>
      </c>
      <c r="I133" s="36">
        <v>1664.75</v>
      </c>
      <c r="J133" s="36">
        <v>1687.55</v>
      </c>
      <c r="K133" s="31">
        <v>1641.95</v>
      </c>
      <c r="L133" s="31">
        <v>1597.9</v>
      </c>
      <c r="M133" s="31">
        <v>13.18503</v>
      </c>
      <c r="N133" s="1"/>
      <c r="O133" s="1"/>
    </row>
    <row r="134" spans="1:15" ht="12.75" customHeight="1">
      <c r="A134" s="51">
        <v>125</v>
      </c>
      <c r="B134" s="53" t="s">
        <v>181</v>
      </c>
      <c r="C134" s="31">
        <v>131716.5</v>
      </c>
      <c r="D134" s="36">
        <v>132188.66666666666</v>
      </c>
      <c r="E134" s="36">
        <v>131027.83333333331</v>
      </c>
      <c r="F134" s="36">
        <v>130339.16666666666</v>
      </c>
      <c r="G134" s="36">
        <v>129178.33333333331</v>
      </c>
      <c r="H134" s="36">
        <v>132877.3333333333</v>
      </c>
      <c r="I134" s="36">
        <v>134038.16666666663</v>
      </c>
      <c r="J134" s="36">
        <v>134726.8333333333</v>
      </c>
      <c r="K134" s="31">
        <v>133349.5</v>
      </c>
      <c r="L134" s="31">
        <v>131500</v>
      </c>
      <c r="M134" s="31">
        <v>0.04795</v>
      </c>
      <c r="N134" s="1"/>
      <c r="O134" s="1"/>
    </row>
    <row r="135" spans="1:15" ht="12.75" customHeight="1">
      <c r="A135" s="51">
        <v>126</v>
      </c>
      <c r="B135" s="53" t="s">
        <v>444</v>
      </c>
      <c r="C135" s="31">
        <v>1198.3</v>
      </c>
      <c r="D135" s="36">
        <v>1211</v>
      </c>
      <c r="E135" s="36">
        <v>1168.05</v>
      </c>
      <c r="F135" s="36">
        <v>1137.8</v>
      </c>
      <c r="G135" s="36">
        <v>1094.85</v>
      </c>
      <c r="H135" s="36">
        <v>1241.25</v>
      </c>
      <c r="I135" s="36">
        <v>1284.1999999999998</v>
      </c>
      <c r="J135" s="36">
        <v>1314.45</v>
      </c>
      <c r="K135" s="31">
        <v>1253.95</v>
      </c>
      <c r="L135" s="31">
        <v>1180.75</v>
      </c>
      <c r="M135" s="31">
        <v>8.20102</v>
      </c>
      <c r="N135" s="1"/>
      <c r="O135" s="1"/>
    </row>
    <row r="136" spans="1:15" ht="12.75" customHeight="1">
      <c r="A136" s="51">
        <v>127</v>
      </c>
      <c r="B136" s="53" t="s">
        <v>170</v>
      </c>
      <c r="C136" s="31">
        <v>303.45</v>
      </c>
      <c r="D136" s="36">
        <v>303.56666666666666</v>
      </c>
      <c r="E136" s="36">
        <v>298.6333333333333</v>
      </c>
      <c r="F136" s="36">
        <v>293.81666666666666</v>
      </c>
      <c r="G136" s="36">
        <v>288.8833333333333</v>
      </c>
      <c r="H136" s="36">
        <v>308.3833333333333</v>
      </c>
      <c r="I136" s="36">
        <v>313.3166666666666</v>
      </c>
      <c r="J136" s="36">
        <v>318.1333333333333</v>
      </c>
      <c r="K136" s="31">
        <v>308.5</v>
      </c>
      <c r="L136" s="31">
        <v>298.75</v>
      </c>
      <c r="M136" s="31">
        <v>30.88593</v>
      </c>
      <c r="N136" s="1"/>
      <c r="O136" s="1"/>
    </row>
    <row r="137" spans="1:15" ht="12.75" customHeight="1">
      <c r="A137" s="51">
        <v>128</v>
      </c>
      <c r="B137" s="53" t="s">
        <v>169</v>
      </c>
      <c r="C137" s="31">
        <v>2070.95</v>
      </c>
      <c r="D137" s="36">
        <v>2070.0333333333333</v>
      </c>
      <c r="E137" s="36">
        <v>2052.5666666666666</v>
      </c>
      <c r="F137" s="36">
        <v>2034.1833333333334</v>
      </c>
      <c r="G137" s="36">
        <v>2016.7166666666667</v>
      </c>
      <c r="H137" s="36">
        <v>2088.4166666666665</v>
      </c>
      <c r="I137" s="36">
        <v>2105.8833333333328</v>
      </c>
      <c r="J137" s="36">
        <v>2124.2666666666664</v>
      </c>
      <c r="K137" s="31">
        <v>2087.5</v>
      </c>
      <c r="L137" s="31">
        <v>2051.65</v>
      </c>
      <c r="M137" s="31">
        <v>40.0866</v>
      </c>
      <c r="N137" s="1"/>
      <c r="O137" s="1"/>
    </row>
    <row r="138" spans="1:15" ht="12.75" customHeight="1">
      <c r="A138" s="51">
        <v>129</v>
      </c>
      <c r="B138" s="53" t="s">
        <v>840</v>
      </c>
      <c r="C138" s="31">
        <v>2320.35</v>
      </c>
      <c r="D138" s="36">
        <v>2326.7833333333333</v>
      </c>
      <c r="E138" s="36">
        <v>2303.5666666666666</v>
      </c>
      <c r="F138" s="36">
        <v>2286.7833333333333</v>
      </c>
      <c r="G138" s="36">
        <v>2263.5666666666666</v>
      </c>
      <c r="H138" s="36">
        <v>2343.5666666666666</v>
      </c>
      <c r="I138" s="36">
        <v>2366.783333333333</v>
      </c>
      <c r="J138" s="36">
        <v>2383.5666666666666</v>
      </c>
      <c r="K138" s="31">
        <v>2350</v>
      </c>
      <c r="L138" s="31">
        <v>2310</v>
      </c>
      <c r="M138" s="31">
        <v>2.56244</v>
      </c>
      <c r="N138" s="1"/>
      <c r="O138" s="1"/>
    </row>
    <row r="139" spans="1:15" ht="12.75" customHeight="1">
      <c r="A139" s="51">
        <v>130</v>
      </c>
      <c r="B139" s="53" t="s">
        <v>172</v>
      </c>
      <c r="C139" s="31">
        <v>514.55</v>
      </c>
      <c r="D139" s="36">
        <v>515.6</v>
      </c>
      <c r="E139" s="36">
        <v>511.9000000000001</v>
      </c>
      <c r="F139" s="36">
        <v>509.2500000000001</v>
      </c>
      <c r="G139" s="36">
        <v>505.5500000000002</v>
      </c>
      <c r="H139" s="36">
        <v>518.25</v>
      </c>
      <c r="I139" s="36">
        <v>521.95</v>
      </c>
      <c r="J139" s="36">
        <v>524.5999999999999</v>
      </c>
      <c r="K139" s="31">
        <v>519.3</v>
      </c>
      <c r="L139" s="31">
        <v>512.95</v>
      </c>
      <c r="M139" s="31">
        <v>9.00595</v>
      </c>
      <c r="N139" s="1"/>
      <c r="O139" s="1"/>
    </row>
    <row r="140" spans="1:15" ht="12.75" customHeight="1">
      <c r="A140" s="51">
        <v>131</v>
      </c>
      <c r="B140" s="53" t="s">
        <v>173</v>
      </c>
      <c r="C140" s="31">
        <v>12266.55</v>
      </c>
      <c r="D140" s="36">
        <v>12383.85</v>
      </c>
      <c r="E140" s="36">
        <v>12107.7</v>
      </c>
      <c r="F140" s="36">
        <v>11948.85</v>
      </c>
      <c r="G140" s="36">
        <v>11672.7</v>
      </c>
      <c r="H140" s="36">
        <v>12542.7</v>
      </c>
      <c r="I140" s="36">
        <v>12818.849999999999</v>
      </c>
      <c r="J140" s="36">
        <v>12977.7</v>
      </c>
      <c r="K140" s="31">
        <v>12660</v>
      </c>
      <c r="L140" s="31">
        <v>12225</v>
      </c>
      <c r="M140" s="31">
        <v>9.73366</v>
      </c>
      <c r="N140" s="1"/>
      <c r="O140" s="1"/>
    </row>
    <row r="141" spans="1:15" ht="12.75" customHeight="1">
      <c r="A141" s="51">
        <v>132</v>
      </c>
      <c r="B141" s="53" t="s">
        <v>177</v>
      </c>
      <c r="C141" s="31">
        <v>1034.25</v>
      </c>
      <c r="D141" s="36">
        <v>1031.8166666666666</v>
      </c>
      <c r="E141" s="36">
        <v>1007.4333333333332</v>
      </c>
      <c r="F141" s="36">
        <v>980.6166666666666</v>
      </c>
      <c r="G141" s="36">
        <v>956.2333333333331</v>
      </c>
      <c r="H141" s="36">
        <v>1058.6333333333332</v>
      </c>
      <c r="I141" s="36">
        <v>1083.0166666666664</v>
      </c>
      <c r="J141" s="36">
        <v>1109.8333333333333</v>
      </c>
      <c r="K141" s="31">
        <v>1056.2</v>
      </c>
      <c r="L141" s="31">
        <v>1005</v>
      </c>
      <c r="M141" s="31">
        <v>6.72399</v>
      </c>
      <c r="N141" s="1"/>
      <c r="O141" s="1"/>
    </row>
    <row r="142" spans="1:15" ht="12.75" customHeight="1">
      <c r="A142" s="51">
        <v>133</v>
      </c>
      <c r="B142" s="53" t="s">
        <v>284</v>
      </c>
      <c r="C142" s="31">
        <v>870.45</v>
      </c>
      <c r="D142" s="36">
        <v>872.4166666666666</v>
      </c>
      <c r="E142" s="36">
        <v>850.0333333333333</v>
      </c>
      <c r="F142" s="36">
        <v>829.6166666666667</v>
      </c>
      <c r="G142" s="36">
        <v>807.2333333333333</v>
      </c>
      <c r="H142" s="36">
        <v>892.8333333333333</v>
      </c>
      <c r="I142" s="36">
        <v>915.2166666666667</v>
      </c>
      <c r="J142" s="36">
        <v>935.6333333333332</v>
      </c>
      <c r="K142" s="31">
        <v>894.8</v>
      </c>
      <c r="L142" s="31">
        <v>852</v>
      </c>
      <c r="M142" s="31">
        <v>29.13519</v>
      </c>
      <c r="N142" s="1"/>
      <c r="O142" s="1"/>
    </row>
    <row r="143" spans="1:15" ht="12.75" customHeight="1">
      <c r="A143" s="51">
        <v>134</v>
      </c>
      <c r="B143" s="53" t="s">
        <v>449</v>
      </c>
      <c r="C143" s="31">
        <v>2214.45</v>
      </c>
      <c r="D143" s="36">
        <v>2221</v>
      </c>
      <c r="E143" s="36">
        <v>2188.45</v>
      </c>
      <c r="F143" s="36">
        <v>2162.45</v>
      </c>
      <c r="G143" s="36">
        <v>2129.8999999999996</v>
      </c>
      <c r="H143" s="36">
        <v>2247</v>
      </c>
      <c r="I143" s="36">
        <v>2279.55</v>
      </c>
      <c r="J143" s="36">
        <v>2305.55</v>
      </c>
      <c r="K143" s="31">
        <v>2253.55</v>
      </c>
      <c r="L143" s="31">
        <v>2195</v>
      </c>
      <c r="M143" s="31">
        <v>8.34505</v>
      </c>
      <c r="N143" s="1"/>
      <c r="O143" s="1"/>
    </row>
    <row r="144" spans="1:15" ht="12.75" customHeight="1">
      <c r="A144" s="51">
        <v>135</v>
      </c>
      <c r="B144" s="53" t="s">
        <v>285</v>
      </c>
      <c r="C144" s="31">
        <v>69.6</v>
      </c>
      <c r="D144" s="36">
        <v>69.38333333333334</v>
      </c>
      <c r="E144" s="36">
        <v>68.56666666666668</v>
      </c>
      <c r="F144" s="36">
        <v>67.53333333333333</v>
      </c>
      <c r="G144" s="36">
        <v>66.71666666666667</v>
      </c>
      <c r="H144" s="36">
        <v>70.41666666666669</v>
      </c>
      <c r="I144" s="36">
        <v>71.23333333333335</v>
      </c>
      <c r="J144" s="36">
        <v>72.2666666666667</v>
      </c>
      <c r="K144" s="31">
        <v>70.2</v>
      </c>
      <c r="L144" s="31">
        <v>68.35</v>
      </c>
      <c r="M144" s="31">
        <v>77.64632</v>
      </c>
      <c r="N144" s="1"/>
      <c r="O144" s="1"/>
    </row>
    <row r="145" spans="1:15" ht="12.75" customHeight="1">
      <c r="A145" s="51">
        <v>136</v>
      </c>
      <c r="B145" s="53" t="s">
        <v>180</v>
      </c>
      <c r="C145" s="31">
        <v>2446.15</v>
      </c>
      <c r="D145" s="36">
        <v>2453.5833333333335</v>
      </c>
      <c r="E145" s="36">
        <v>2431.116666666667</v>
      </c>
      <c r="F145" s="36">
        <v>2416.0833333333335</v>
      </c>
      <c r="G145" s="36">
        <v>2393.616666666667</v>
      </c>
      <c r="H145" s="36">
        <v>2468.616666666667</v>
      </c>
      <c r="I145" s="36">
        <v>2491.083333333333</v>
      </c>
      <c r="J145" s="36">
        <v>2506.116666666667</v>
      </c>
      <c r="K145" s="31">
        <v>2476.05</v>
      </c>
      <c r="L145" s="31">
        <v>2438.55</v>
      </c>
      <c r="M145" s="31">
        <v>4.82559</v>
      </c>
      <c r="N145" s="1"/>
      <c r="O145" s="1"/>
    </row>
    <row r="146" spans="1:15" ht="12.75" customHeight="1">
      <c r="A146" s="51">
        <v>137</v>
      </c>
      <c r="B146" s="53" t="s">
        <v>182</v>
      </c>
      <c r="C146" s="31">
        <v>1667.35</v>
      </c>
      <c r="D146" s="36">
        <v>1668.2</v>
      </c>
      <c r="E146" s="36">
        <v>1648.25</v>
      </c>
      <c r="F146" s="36">
        <v>1629.1499999999999</v>
      </c>
      <c r="G146" s="36">
        <v>1609.1999999999998</v>
      </c>
      <c r="H146" s="36">
        <v>1687.3000000000002</v>
      </c>
      <c r="I146" s="36">
        <v>1707.2500000000005</v>
      </c>
      <c r="J146" s="36">
        <v>1726.3500000000004</v>
      </c>
      <c r="K146" s="31">
        <v>1688.15</v>
      </c>
      <c r="L146" s="31">
        <v>1649.1</v>
      </c>
      <c r="M146" s="31">
        <v>8.61674</v>
      </c>
      <c r="N146" s="1"/>
      <c r="O146" s="1"/>
    </row>
    <row r="147" spans="1:15" ht="12.75" customHeight="1">
      <c r="A147" s="51">
        <v>138</v>
      </c>
      <c r="B147" s="53" t="s">
        <v>456</v>
      </c>
      <c r="C147" s="31">
        <v>92.25</v>
      </c>
      <c r="D147" s="36">
        <v>92.76666666666665</v>
      </c>
      <c r="E147" s="36">
        <v>91.3333333333333</v>
      </c>
      <c r="F147" s="36">
        <v>90.41666666666664</v>
      </c>
      <c r="G147" s="36">
        <v>88.98333333333329</v>
      </c>
      <c r="H147" s="36">
        <v>93.68333333333331</v>
      </c>
      <c r="I147" s="36">
        <v>95.11666666666665</v>
      </c>
      <c r="J147" s="36">
        <v>96.03333333333332</v>
      </c>
      <c r="K147" s="31">
        <v>94.2</v>
      </c>
      <c r="L147" s="31">
        <v>91.85</v>
      </c>
      <c r="M147" s="31">
        <v>484.18306</v>
      </c>
      <c r="N147" s="1"/>
      <c r="O147" s="1"/>
    </row>
    <row r="148" spans="1:15" ht="12.75" customHeight="1">
      <c r="A148" s="51">
        <v>139</v>
      </c>
      <c r="B148" s="53" t="s">
        <v>187</v>
      </c>
      <c r="C148" s="31">
        <v>238.9</v>
      </c>
      <c r="D148" s="36">
        <v>240.10000000000002</v>
      </c>
      <c r="E148" s="36">
        <v>236.90000000000003</v>
      </c>
      <c r="F148" s="36">
        <v>234.9</v>
      </c>
      <c r="G148" s="36">
        <v>231.70000000000002</v>
      </c>
      <c r="H148" s="36">
        <v>242.10000000000005</v>
      </c>
      <c r="I148" s="36">
        <v>245.30000000000004</v>
      </c>
      <c r="J148" s="36">
        <v>247.30000000000007</v>
      </c>
      <c r="K148" s="31">
        <v>243.3</v>
      </c>
      <c r="L148" s="31">
        <v>238.1</v>
      </c>
      <c r="M148" s="31">
        <v>158.38383</v>
      </c>
      <c r="N148" s="1"/>
      <c r="O148" s="1"/>
    </row>
    <row r="149" spans="1:15" ht="12.75" customHeight="1">
      <c r="A149" s="51">
        <v>140</v>
      </c>
      <c r="B149" s="53" t="s">
        <v>189</v>
      </c>
      <c r="C149" s="31">
        <v>361.75</v>
      </c>
      <c r="D149" s="36">
        <v>365.75</v>
      </c>
      <c r="E149" s="36">
        <v>357</v>
      </c>
      <c r="F149" s="36">
        <v>352.25</v>
      </c>
      <c r="G149" s="36">
        <v>343.5</v>
      </c>
      <c r="H149" s="36">
        <v>370.5</v>
      </c>
      <c r="I149" s="36">
        <v>379.25</v>
      </c>
      <c r="J149" s="36">
        <v>384</v>
      </c>
      <c r="K149" s="31">
        <v>374.5</v>
      </c>
      <c r="L149" s="31">
        <v>361</v>
      </c>
      <c r="M149" s="31">
        <v>309.24494</v>
      </c>
      <c r="N149" s="1"/>
      <c r="O149" s="1"/>
    </row>
    <row r="150" spans="1:15" ht="12.75" customHeight="1">
      <c r="A150" s="51">
        <v>141</v>
      </c>
      <c r="B150" s="53" t="s">
        <v>185</v>
      </c>
      <c r="C150" s="31">
        <v>3296.65</v>
      </c>
      <c r="D150" s="36">
        <v>3281.9499999999994</v>
      </c>
      <c r="E150" s="36">
        <v>3243.8999999999987</v>
      </c>
      <c r="F150" s="36">
        <v>3191.149999999999</v>
      </c>
      <c r="G150" s="36">
        <v>3153.0999999999985</v>
      </c>
      <c r="H150" s="36">
        <v>3334.699999999999</v>
      </c>
      <c r="I150" s="36">
        <v>3372.749999999999</v>
      </c>
      <c r="J150" s="36">
        <v>3425.499999999999</v>
      </c>
      <c r="K150" s="31">
        <v>3320</v>
      </c>
      <c r="L150" s="31">
        <v>3229.2</v>
      </c>
      <c r="M150" s="31">
        <v>5.68001</v>
      </c>
      <c r="N150" s="1"/>
      <c r="O150" s="1"/>
    </row>
    <row r="151" spans="1:15" ht="12.75" customHeight="1">
      <c r="A151" s="51">
        <v>142</v>
      </c>
      <c r="B151" s="53" t="s">
        <v>186</v>
      </c>
      <c r="C151" s="31">
        <v>2536.2</v>
      </c>
      <c r="D151" s="36">
        <v>2537.133333333333</v>
      </c>
      <c r="E151" s="36">
        <v>2515.2666666666664</v>
      </c>
      <c r="F151" s="36">
        <v>2494.333333333333</v>
      </c>
      <c r="G151" s="36">
        <v>2472.4666666666662</v>
      </c>
      <c r="H151" s="36">
        <v>2558.0666666666666</v>
      </c>
      <c r="I151" s="36">
        <v>2579.9333333333334</v>
      </c>
      <c r="J151" s="36">
        <v>2600.866666666667</v>
      </c>
      <c r="K151" s="31">
        <v>2559</v>
      </c>
      <c r="L151" s="31">
        <v>2516.2</v>
      </c>
      <c r="M151" s="31">
        <v>12.39965</v>
      </c>
      <c r="N151" s="1"/>
      <c r="O151" s="1"/>
    </row>
    <row r="152" spans="1:15" ht="12.75" customHeight="1">
      <c r="A152" s="51">
        <v>143</v>
      </c>
      <c r="B152" s="53" t="s">
        <v>190</v>
      </c>
      <c r="C152" s="31">
        <v>1500.05</v>
      </c>
      <c r="D152" s="36">
        <v>1511.1833333333334</v>
      </c>
      <c r="E152" s="36">
        <v>1481.8666666666668</v>
      </c>
      <c r="F152" s="36">
        <v>1463.6833333333334</v>
      </c>
      <c r="G152" s="36">
        <v>1434.3666666666668</v>
      </c>
      <c r="H152" s="36">
        <v>1529.3666666666668</v>
      </c>
      <c r="I152" s="36">
        <v>1558.6833333333334</v>
      </c>
      <c r="J152" s="36">
        <v>1576.8666666666668</v>
      </c>
      <c r="K152" s="31">
        <v>1540.5</v>
      </c>
      <c r="L152" s="31">
        <v>1493</v>
      </c>
      <c r="M152" s="31">
        <v>4.32038</v>
      </c>
      <c r="N152" s="1"/>
      <c r="O152" s="1"/>
    </row>
    <row r="153" spans="1:15" ht="12.75" customHeight="1">
      <c r="A153" s="51">
        <v>144</v>
      </c>
      <c r="B153" s="53" t="s">
        <v>192</v>
      </c>
      <c r="C153" s="31">
        <v>265.7</v>
      </c>
      <c r="D153" s="36">
        <v>267.73333333333335</v>
      </c>
      <c r="E153" s="36">
        <v>262.9666666666667</v>
      </c>
      <c r="F153" s="36">
        <v>260.23333333333335</v>
      </c>
      <c r="G153" s="36">
        <v>255.4666666666667</v>
      </c>
      <c r="H153" s="36">
        <v>270.4666666666667</v>
      </c>
      <c r="I153" s="36">
        <v>275.23333333333335</v>
      </c>
      <c r="J153" s="36">
        <v>277.9666666666667</v>
      </c>
      <c r="K153" s="31">
        <v>272.5</v>
      </c>
      <c r="L153" s="31">
        <v>265</v>
      </c>
      <c r="M153" s="31">
        <v>218.94584</v>
      </c>
      <c r="N153" s="1"/>
      <c r="O153" s="1"/>
    </row>
    <row r="154" spans="1:15" ht="12.75" customHeight="1">
      <c r="A154" s="51">
        <v>145</v>
      </c>
      <c r="B154" s="53" t="s">
        <v>287</v>
      </c>
      <c r="C154" s="31">
        <v>611.05</v>
      </c>
      <c r="D154" s="36">
        <v>618.8666666666667</v>
      </c>
      <c r="E154" s="36">
        <v>599.9833333333333</v>
      </c>
      <c r="F154" s="36">
        <v>588.9166666666666</v>
      </c>
      <c r="G154" s="36">
        <v>570.0333333333333</v>
      </c>
      <c r="H154" s="36">
        <v>629.9333333333334</v>
      </c>
      <c r="I154" s="36">
        <v>648.8166666666668</v>
      </c>
      <c r="J154" s="36">
        <v>659.8833333333334</v>
      </c>
      <c r="K154" s="31">
        <v>637.75</v>
      </c>
      <c r="L154" s="31">
        <v>607.8</v>
      </c>
      <c r="M154" s="31">
        <v>68.63145</v>
      </c>
      <c r="N154" s="1"/>
      <c r="O154" s="1"/>
    </row>
    <row r="155" spans="1:15" ht="12.75" customHeight="1">
      <c r="A155" s="51">
        <v>146</v>
      </c>
      <c r="B155" s="53" t="s">
        <v>288</v>
      </c>
      <c r="C155" s="31">
        <v>391.6</v>
      </c>
      <c r="D155" s="36">
        <v>394.9666666666667</v>
      </c>
      <c r="E155" s="36">
        <v>387.6333333333334</v>
      </c>
      <c r="F155" s="36">
        <v>383.6666666666667</v>
      </c>
      <c r="G155" s="36">
        <v>376.33333333333337</v>
      </c>
      <c r="H155" s="36">
        <v>398.9333333333334</v>
      </c>
      <c r="I155" s="36">
        <v>406.26666666666665</v>
      </c>
      <c r="J155" s="36">
        <v>410.2333333333334</v>
      </c>
      <c r="K155" s="31">
        <v>402.3</v>
      </c>
      <c r="L155" s="31">
        <v>391</v>
      </c>
      <c r="M155" s="31">
        <v>13.34563</v>
      </c>
      <c r="N155" s="1"/>
      <c r="O155" s="1"/>
    </row>
    <row r="156" spans="1:15" ht="12.75" customHeight="1">
      <c r="A156" s="51">
        <v>147</v>
      </c>
      <c r="B156" s="53" t="s">
        <v>289</v>
      </c>
      <c r="C156" s="31">
        <v>1264.15</v>
      </c>
      <c r="D156" s="36">
        <v>1286.6666666666667</v>
      </c>
      <c r="E156" s="36">
        <v>1233.5833333333335</v>
      </c>
      <c r="F156" s="36">
        <v>1203.0166666666667</v>
      </c>
      <c r="G156" s="36">
        <v>1149.9333333333334</v>
      </c>
      <c r="H156" s="36">
        <v>1317.2333333333336</v>
      </c>
      <c r="I156" s="36">
        <v>1370.316666666667</v>
      </c>
      <c r="J156" s="36">
        <v>1400.8833333333337</v>
      </c>
      <c r="K156" s="31">
        <v>1339.75</v>
      </c>
      <c r="L156" s="31">
        <v>1256.1</v>
      </c>
      <c r="M156" s="31">
        <v>30.26942</v>
      </c>
      <c r="N156" s="1"/>
      <c r="O156" s="1"/>
    </row>
    <row r="157" spans="1:15" ht="12.75" customHeight="1">
      <c r="A157" s="51">
        <v>148</v>
      </c>
      <c r="B157" s="53" t="s">
        <v>199</v>
      </c>
      <c r="C157" s="31">
        <v>3860.25</v>
      </c>
      <c r="D157" s="36">
        <v>3868.433333333333</v>
      </c>
      <c r="E157" s="36">
        <v>3820.966666666666</v>
      </c>
      <c r="F157" s="36">
        <v>3781.683333333333</v>
      </c>
      <c r="G157" s="36">
        <v>3734.216666666666</v>
      </c>
      <c r="H157" s="36">
        <v>3907.716666666666</v>
      </c>
      <c r="I157" s="36">
        <v>3955.183333333333</v>
      </c>
      <c r="J157" s="36">
        <v>3994.466666666666</v>
      </c>
      <c r="K157" s="31">
        <v>3915.9</v>
      </c>
      <c r="L157" s="31">
        <v>3829.15</v>
      </c>
      <c r="M157" s="31">
        <v>2.89594</v>
      </c>
      <c r="N157" s="1"/>
      <c r="O157" s="1"/>
    </row>
    <row r="158" spans="1:15" ht="12.75" customHeight="1">
      <c r="A158" s="51">
        <v>149</v>
      </c>
      <c r="B158" s="53" t="s">
        <v>193</v>
      </c>
      <c r="C158" s="31">
        <v>35803.55</v>
      </c>
      <c r="D158" s="36">
        <v>36254.01666666666</v>
      </c>
      <c r="E158" s="36">
        <v>35208.18333333333</v>
      </c>
      <c r="F158" s="36">
        <v>34612.816666666666</v>
      </c>
      <c r="G158" s="36">
        <v>33566.98333333333</v>
      </c>
      <c r="H158" s="36">
        <v>36849.383333333324</v>
      </c>
      <c r="I158" s="36">
        <v>37895.21666666667</v>
      </c>
      <c r="J158" s="36">
        <v>38490.58333333332</v>
      </c>
      <c r="K158" s="31">
        <v>37299.85</v>
      </c>
      <c r="L158" s="31">
        <v>35658.65</v>
      </c>
      <c r="M158" s="31">
        <v>0.64465</v>
      </c>
      <c r="N158" s="1"/>
      <c r="O158" s="1"/>
    </row>
    <row r="159" spans="1:15" ht="12.75" customHeight="1">
      <c r="A159" s="51">
        <v>150</v>
      </c>
      <c r="B159" s="53" t="s">
        <v>290</v>
      </c>
      <c r="C159" s="31">
        <v>1342.45</v>
      </c>
      <c r="D159" s="36">
        <v>1340.3500000000001</v>
      </c>
      <c r="E159" s="36">
        <v>1311.5500000000002</v>
      </c>
      <c r="F159" s="36">
        <v>1280.65</v>
      </c>
      <c r="G159" s="36">
        <v>1251.8500000000001</v>
      </c>
      <c r="H159" s="36">
        <v>1371.2500000000002</v>
      </c>
      <c r="I159" s="36">
        <v>1400.05</v>
      </c>
      <c r="J159" s="36">
        <v>1430.9500000000003</v>
      </c>
      <c r="K159" s="31">
        <v>1369.15</v>
      </c>
      <c r="L159" s="31">
        <v>1309.45</v>
      </c>
      <c r="M159" s="31">
        <v>10.86534</v>
      </c>
      <c r="N159" s="1"/>
      <c r="O159" s="1"/>
    </row>
    <row r="160" spans="1:15" ht="12.75" customHeight="1">
      <c r="A160" s="51">
        <v>151</v>
      </c>
      <c r="B160" s="53" t="s">
        <v>195</v>
      </c>
      <c r="C160" s="31">
        <v>3977.95</v>
      </c>
      <c r="D160" s="36">
        <v>3992.65</v>
      </c>
      <c r="E160" s="36">
        <v>3945.3</v>
      </c>
      <c r="F160" s="36">
        <v>3912.65</v>
      </c>
      <c r="G160" s="36">
        <v>3865.3</v>
      </c>
      <c r="H160" s="36">
        <v>4025.3</v>
      </c>
      <c r="I160" s="36">
        <v>4072.6499999999996</v>
      </c>
      <c r="J160" s="36">
        <v>4105.3</v>
      </c>
      <c r="K160" s="31">
        <v>4040</v>
      </c>
      <c r="L160" s="31">
        <v>3960</v>
      </c>
      <c r="M160" s="31">
        <v>3.28754</v>
      </c>
      <c r="N160" s="1"/>
      <c r="O160" s="1"/>
    </row>
    <row r="161" spans="1:15" ht="12.75" customHeight="1">
      <c r="A161" s="51">
        <v>152</v>
      </c>
      <c r="B161" s="53" t="s">
        <v>196</v>
      </c>
      <c r="C161" s="31">
        <v>305.45</v>
      </c>
      <c r="D161" s="36">
        <v>307.84999999999997</v>
      </c>
      <c r="E161" s="36">
        <v>300.49999999999994</v>
      </c>
      <c r="F161" s="36">
        <v>295.54999999999995</v>
      </c>
      <c r="G161" s="36">
        <v>288.19999999999993</v>
      </c>
      <c r="H161" s="36">
        <v>312.79999999999995</v>
      </c>
      <c r="I161" s="36">
        <v>320.15</v>
      </c>
      <c r="J161" s="36">
        <v>325.09999999999997</v>
      </c>
      <c r="K161" s="31">
        <v>315.2</v>
      </c>
      <c r="L161" s="31">
        <v>302.9</v>
      </c>
      <c r="M161" s="31">
        <v>189.08225</v>
      </c>
      <c r="N161" s="1"/>
      <c r="O161" s="1"/>
    </row>
    <row r="162" spans="1:15" ht="12.75" customHeight="1">
      <c r="A162" s="51">
        <v>153</v>
      </c>
      <c r="B162" s="53" t="s">
        <v>198</v>
      </c>
      <c r="C162" s="31">
        <v>2985.85</v>
      </c>
      <c r="D162" s="36">
        <v>2995.683333333333</v>
      </c>
      <c r="E162" s="36">
        <v>2970.166666666666</v>
      </c>
      <c r="F162" s="36">
        <v>2954.483333333333</v>
      </c>
      <c r="G162" s="36">
        <v>2928.9666666666662</v>
      </c>
      <c r="H162" s="36">
        <v>3011.366666666666</v>
      </c>
      <c r="I162" s="36">
        <v>3036.883333333333</v>
      </c>
      <c r="J162" s="36">
        <v>3052.5666666666657</v>
      </c>
      <c r="K162" s="31">
        <v>3021.2</v>
      </c>
      <c r="L162" s="31">
        <v>2980</v>
      </c>
      <c r="M162" s="31">
        <v>1.85365</v>
      </c>
      <c r="N162" s="1"/>
      <c r="O162" s="1"/>
    </row>
    <row r="163" spans="1:15" ht="12.75" customHeight="1">
      <c r="A163" s="51">
        <v>154</v>
      </c>
      <c r="B163" s="53" t="s">
        <v>194</v>
      </c>
      <c r="C163" s="31">
        <v>859</v>
      </c>
      <c r="D163" s="36">
        <v>864.4833333333332</v>
      </c>
      <c r="E163" s="36">
        <v>849.9666666666665</v>
      </c>
      <c r="F163" s="36">
        <v>840.9333333333333</v>
      </c>
      <c r="G163" s="36">
        <v>826.4166666666665</v>
      </c>
      <c r="H163" s="36">
        <v>873.5166666666664</v>
      </c>
      <c r="I163" s="36">
        <v>888.0333333333331</v>
      </c>
      <c r="J163" s="36">
        <v>897.0666666666664</v>
      </c>
      <c r="K163" s="31">
        <v>879</v>
      </c>
      <c r="L163" s="31">
        <v>855.45</v>
      </c>
      <c r="M163" s="31">
        <v>10.83856</v>
      </c>
      <c r="N163" s="1"/>
      <c r="O163" s="1"/>
    </row>
    <row r="164" spans="1:15" ht="12.75" customHeight="1">
      <c r="A164" s="51">
        <v>155</v>
      </c>
      <c r="B164" s="53" t="s">
        <v>201</v>
      </c>
      <c r="C164" s="31">
        <v>5302.35</v>
      </c>
      <c r="D164" s="36">
        <v>5298.783333333334</v>
      </c>
      <c r="E164" s="36">
        <v>5233.666666666668</v>
      </c>
      <c r="F164" s="36">
        <v>5164.9833333333345</v>
      </c>
      <c r="G164" s="36">
        <v>5099.866666666669</v>
      </c>
      <c r="H164" s="36">
        <v>5367.466666666667</v>
      </c>
      <c r="I164" s="36">
        <v>5432.583333333334</v>
      </c>
      <c r="J164" s="36">
        <v>5501.266666666666</v>
      </c>
      <c r="K164" s="31">
        <v>5363.9</v>
      </c>
      <c r="L164" s="31">
        <v>5230.1</v>
      </c>
      <c r="M164" s="31">
        <v>3.38176</v>
      </c>
      <c r="N164" s="1"/>
      <c r="O164" s="1"/>
    </row>
    <row r="165" spans="1:15" ht="12.75" customHeight="1">
      <c r="A165" s="51">
        <v>156</v>
      </c>
      <c r="B165" s="53" t="s">
        <v>291</v>
      </c>
      <c r="C165" s="31">
        <v>493.25</v>
      </c>
      <c r="D165" s="36">
        <v>492.1833333333334</v>
      </c>
      <c r="E165" s="36">
        <v>489.4166666666668</v>
      </c>
      <c r="F165" s="36">
        <v>485.5833333333334</v>
      </c>
      <c r="G165" s="36">
        <v>482.81666666666683</v>
      </c>
      <c r="H165" s="36">
        <v>496.01666666666677</v>
      </c>
      <c r="I165" s="36">
        <v>498.7833333333334</v>
      </c>
      <c r="J165" s="36">
        <v>502.61666666666673</v>
      </c>
      <c r="K165" s="31">
        <v>494.95</v>
      </c>
      <c r="L165" s="31">
        <v>488.35</v>
      </c>
      <c r="M165" s="31">
        <v>12.90165</v>
      </c>
      <c r="N165" s="1"/>
      <c r="O165" s="1"/>
    </row>
    <row r="166" spans="1:15" ht="12.75" customHeight="1">
      <c r="A166" s="51">
        <v>157</v>
      </c>
      <c r="B166" s="53" t="s">
        <v>197</v>
      </c>
      <c r="C166" s="31">
        <v>403</v>
      </c>
      <c r="D166" s="36">
        <v>405</v>
      </c>
      <c r="E166" s="36">
        <v>400</v>
      </c>
      <c r="F166" s="36">
        <v>397</v>
      </c>
      <c r="G166" s="36">
        <v>392</v>
      </c>
      <c r="H166" s="36">
        <v>408</v>
      </c>
      <c r="I166" s="36">
        <v>413</v>
      </c>
      <c r="J166" s="36">
        <v>416</v>
      </c>
      <c r="K166" s="31">
        <v>410</v>
      </c>
      <c r="L166" s="31">
        <v>402</v>
      </c>
      <c r="M166" s="31">
        <v>73.68214</v>
      </c>
      <c r="N166" s="1"/>
      <c r="O166" s="1"/>
    </row>
    <row r="167" spans="1:15" ht="12.75" customHeight="1">
      <c r="A167" s="51">
        <v>158</v>
      </c>
      <c r="B167" s="53" t="s">
        <v>202</v>
      </c>
      <c r="C167" s="31">
        <v>275.25</v>
      </c>
      <c r="D167" s="36">
        <v>278.1166666666667</v>
      </c>
      <c r="E167" s="36">
        <v>271.78333333333336</v>
      </c>
      <c r="F167" s="36">
        <v>268.31666666666666</v>
      </c>
      <c r="G167" s="36">
        <v>261.98333333333335</v>
      </c>
      <c r="H167" s="36">
        <v>281.58333333333337</v>
      </c>
      <c r="I167" s="36">
        <v>287.91666666666663</v>
      </c>
      <c r="J167" s="36">
        <v>291.3833333333334</v>
      </c>
      <c r="K167" s="31">
        <v>284.45</v>
      </c>
      <c r="L167" s="31">
        <v>274.65</v>
      </c>
      <c r="M167" s="31">
        <v>177.3178</v>
      </c>
      <c r="N167" s="1"/>
      <c r="O167" s="1"/>
    </row>
    <row r="168" spans="1:15" ht="12.75" customHeight="1">
      <c r="A168" s="51">
        <v>159</v>
      </c>
      <c r="B168" s="53" t="s">
        <v>292</v>
      </c>
      <c r="C168" s="31">
        <v>1190.65</v>
      </c>
      <c r="D168" s="36">
        <v>1205.8500000000001</v>
      </c>
      <c r="E168" s="36">
        <v>1164.8000000000002</v>
      </c>
      <c r="F168" s="36">
        <v>1138.95</v>
      </c>
      <c r="G168" s="36">
        <v>1097.9</v>
      </c>
      <c r="H168" s="36">
        <v>1231.7000000000003</v>
      </c>
      <c r="I168" s="36">
        <v>1272.75</v>
      </c>
      <c r="J168" s="36">
        <v>1298.6000000000004</v>
      </c>
      <c r="K168" s="31">
        <v>1246.9</v>
      </c>
      <c r="L168" s="31">
        <v>1180</v>
      </c>
      <c r="M168" s="31">
        <v>10.85911</v>
      </c>
      <c r="N168" s="1"/>
      <c r="O168" s="1"/>
    </row>
    <row r="169" spans="1:15" ht="12.75" customHeight="1">
      <c r="A169" s="51">
        <v>160</v>
      </c>
      <c r="B169" s="53" t="s">
        <v>293</v>
      </c>
      <c r="C169" s="31">
        <v>15953.6</v>
      </c>
      <c r="D169" s="36">
        <v>15957.199999999999</v>
      </c>
      <c r="E169" s="36">
        <v>15816.399999999998</v>
      </c>
      <c r="F169" s="36">
        <v>15679.199999999999</v>
      </c>
      <c r="G169" s="36">
        <v>15538.399999999998</v>
      </c>
      <c r="H169" s="36">
        <v>16094.399999999998</v>
      </c>
      <c r="I169" s="36">
        <v>16235.199999999997</v>
      </c>
      <c r="J169" s="36">
        <v>16372.399999999998</v>
      </c>
      <c r="K169" s="31">
        <v>16098</v>
      </c>
      <c r="L169" s="31">
        <v>15820</v>
      </c>
      <c r="M169" s="31">
        <v>0.04449</v>
      </c>
      <c r="N169" s="1"/>
      <c r="O169" s="1"/>
    </row>
    <row r="170" spans="1:15" ht="12.75" customHeight="1">
      <c r="A170" s="51">
        <v>161</v>
      </c>
      <c r="B170" s="53" t="s">
        <v>200</v>
      </c>
      <c r="C170" s="31">
        <v>134.85</v>
      </c>
      <c r="D170" s="36">
        <v>135.91666666666666</v>
      </c>
      <c r="E170" s="36">
        <v>133.5333333333333</v>
      </c>
      <c r="F170" s="36">
        <v>132.21666666666664</v>
      </c>
      <c r="G170" s="36">
        <v>129.8333333333333</v>
      </c>
      <c r="H170" s="36">
        <v>137.23333333333332</v>
      </c>
      <c r="I170" s="36">
        <v>139.6166666666667</v>
      </c>
      <c r="J170" s="36">
        <v>140.93333333333334</v>
      </c>
      <c r="K170" s="31">
        <v>138.3</v>
      </c>
      <c r="L170" s="31">
        <v>134.6</v>
      </c>
      <c r="M170" s="31">
        <v>405.33614</v>
      </c>
      <c r="N170" s="1"/>
      <c r="O170" s="1"/>
    </row>
    <row r="171" spans="1:15" ht="12.75" customHeight="1">
      <c r="A171" s="51">
        <v>162</v>
      </c>
      <c r="B171" s="53" t="s">
        <v>208</v>
      </c>
      <c r="C171" s="31">
        <v>439.25</v>
      </c>
      <c r="D171" s="36">
        <v>442.09999999999997</v>
      </c>
      <c r="E171" s="36">
        <v>435.3999999999999</v>
      </c>
      <c r="F171" s="36">
        <v>431.54999999999995</v>
      </c>
      <c r="G171" s="36">
        <v>424.8499999999999</v>
      </c>
      <c r="H171" s="36">
        <v>445.94999999999993</v>
      </c>
      <c r="I171" s="36">
        <v>452.65</v>
      </c>
      <c r="J171" s="36">
        <v>456.49999999999994</v>
      </c>
      <c r="K171" s="31">
        <v>448.8</v>
      </c>
      <c r="L171" s="31">
        <v>438.25</v>
      </c>
      <c r="M171" s="31">
        <v>108.09891</v>
      </c>
      <c r="N171" s="1"/>
      <c r="O171" s="1"/>
    </row>
    <row r="172" spans="1:15" ht="12.75" customHeight="1">
      <c r="A172" s="51">
        <v>163</v>
      </c>
      <c r="B172" s="53" t="s">
        <v>480</v>
      </c>
      <c r="C172" s="31">
        <v>260.2</v>
      </c>
      <c r="D172" s="36">
        <v>259.5</v>
      </c>
      <c r="E172" s="36">
        <v>257.2</v>
      </c>
      <c r="F172" s="36">
        <v>254.2</v>
      </c>
      <c r="G172" s="36">
        <v>251.89999999999998</v>
      </c>
      <c r="H172" s="36">
        <v>262.5</v>
      </c>
      <c r="I172" s="36">
        <v>264.79999999999995</v>
      </c>
      <c r="J172" s="36">
        <v>267.8</v>
      </c>
      <c r="K172" s="31">
        <v>261.8</v>
      </c>
      <c r="L172" s="31">
        <v>256.5</v>
      </c>
      <c r="M172" s="31">
        <v>68.5681</v>
      </c>
      <c r="N172" s="1"/>
      <c r="O172" s="1"/>
    </row>
    <row r="173" spans="1:15" ht="12.75" customHeight="1">
      <c r="A173" s="51">
        <v>164</v>
      </c>
      <c r="B173" s="53" t="s">
        <v>209</v>
      </c>
      <c r="C173" s="31">
        <v>2934.3</v>
      </c>
      <c r="D173" s="36">
        <v>2944.4666666666667</v>
      </c>
      <c r="E173" s="36">
        <v>2915.9833333333336</v>
      </c>
      <c r="F173" s="36">
        <v>2897.666666666667</v>
      </c>
      <c r="G173" s="36">
        <v>2869.183333333334</v>
      </c>
      <c r="H173" s="36">
        <v>2962.7833333333333</v>
      </c>
      <c r="I173" s="36">
        <v>2991.266666666666</v>
      </c>
      <c r="J173" s="36">
        <v>3009.583333333333</v>
      </c>
      <c r="K173" s="31">
        <v>2972.95</v>
      </c>
      <c r="L173" s="31">
        <v>2926.15</v>
      </c>
      <c r="M173" s="31">
        <v>77.75506</v>
      </c>
      <c r="N173" s="1"/>
      <c r="O173" s="1"/>
    </row>
    <row r="174" spans="1:15" ht="12.75" customHeight="1">
      <c r="A174" s="51">
        <v>165</v>
      </c>
      <c r="B174" s="53" t="s">
        <v>211</v>
      </c>
      <c r="C174" s="31">
        <v>737.65</v>
      </c>
      <c r="D174" s="36">
        <v>740.9666666666666</v>
      </c>
      <c r="E174" s="36">
        <v>731.8833333333332</v>
      </c>
      <c r="F174" s="36">
        <v>726.1166666666667</v>
      </c>
      <c r="G174" s="36">
        <v>717.0333333333333</v>
      </c>
      <c r="H174" s="36">
        <v>746.7333333333331</v>
      </c>
      <c r="I174" s="36">
        <v>755.8166666666664</v>
      </c>
      <c r="J174" s="36">
        <v>761.583333333333</v>
      </c>
      <c r="K174" s="31">
        <v>750.05</v>
      </c>
      <c r="L174" s="31">
        <v>735.2</v>
      </c>
      <c r="M174" s="31">
        <v>14.38789</v>
      </c>
      <c r="N174" s="1"/>
      <c r="O174" s="1"/>
    </row>
    <row r="175" spans="1:15" ht="12.75" customHeight="1">
      <c r="A175" s="51">
        <v>166</v>
      </c>
      <c r="B175" t="s">
        <v>212</v>
      </c>
      <c r="C175" s="31">
        <v>1493.15</v>
      </c>
      <c r="D175" s="36">
        <v>1497.5833333333333</v>
      </c>
      <c r="E175" s="36">
        <v>1483.7666666666664</v>
      </c>
      <c r="F175" s="36">
        <v>1474.3833333333332</v>
      </c>
      <c r="G175" s="36">
        <v>1460.5666666666664</v>
      </c>
      <c r="H175" s="36">
        <v>1506.9666666666665</v>
      </c>
      <c r="I175" s="36">
        <v>1520.7833333333335</v>
      </c>
      <c r="J175" s="36">
        <v>1530.1666666666665</v>
      </c>
      <c r="K175" s="31">
        <v>1511.4</v>
      </c>
      <c r="L175" s="31">
        <v>1488.2</v>
      </c>
      <c r="M175" s="31">
        <v>7.87733</v>
      </c>
      <c r="N175" s="1"/>
      <c r="O175" s="1"/>
    </row>
    <row r="176" spans="1:15" ht="12.75" customHeight="1">
      <c r="A176" s="51">
        <v>167</v>
      </c>
      <c r="B176" s="53" t="s">
        <v>216</v>
      </c>
      <c r="C176" s="31">
        <v>2632.3</v>
      </c>
      <c r="D176" s="36">
        <v>2648.4500000000003</v>
      </c>
      <c r="E176" s="36">
        <v>2609.4000000000005</v>
      </c>
      <c r="F176" s="36">
        <v>2586.5000000000005</v>
      </c>
      <c r="G176" s="36">
        <v>2547.4500000000007</v>
      </c>
      <c r="H176" s="36">
        <v>2671.3500000000004</v>
      </c>
      <c r="I176" s="36">
        <v>2710.4000000000005</v>
      </c>
      <c r="J176" s="36">
        <v>2733.3</v>
      </c>
      <c r="K176" s="31">
        <v>2687.5</v>
      </c>
      <c r="L176" s="31">
        <v>2625.55</v>
      </c>
      <c r="M176" s="31">
        <v>6.9983</v>
      </c>
      <c r="N176" s="1"/>
      <c r="O176" s="1"/>
    </row>
    <row r="177" spans="1:15" ht="12.75" customHeight="1">
      <c r="A177" s="51">
        <v>168</v>
      </c>
      <c r="B177" s="53" t="s">
        <v>179</v>
      </c>
      <c r="C177" s="31">
        <v>120.55</v>
      </c>
      <c r="D177" s="36">
        <v>120.64999999999999</v>
      </c>
      <c r="E177" s="36">
        <v>118.14999999999998</v>
      </c>
      <c r="F177" s="36">
        <v>115.74999999999999</v>
      </c>
      <c r="G177" s="36">
        <v>113.24999999999997</v>
      </c>
      <c r="H177" s="36">
        <v>123.04999999999998</v>
      </c>
      <c r="I177" s="36">
        <v>125.55000000000001</v>
      </c>
      <c r="J177" s="36">
        <v>127.94999999999999</v>
      </c>
      <c r="K177" s="31">
        <v>123.15</v>
      </c>
      <c r="L177" s="31">
        <v>118.25</v>
      </c>
      <c r="M177" s="31">
        <v>220.46191</v>
      </c>
      <c r="N177" s="1"/>
      <c r="O177" s="1"/>
    </row>
    <row r="178" spans="1:15" ht="12.75" customHeight="1">
      <c r="A178" s="51">
        <v>169</v>
      </c>
      <c r="B178" s="53" t="s">
        <v>214</v>
      </c>
      <c r="C178" s="31">
        <v>25491.15</v>
      </c>
      <c r="D178" s="36">
        <v>25518.100000000002</v>
      </c>
      <c r="E178" s="36">
        <v>25174.500000000004</v>
      </c>
      <c r="F178" s="36">
        <v>24857.850000000002</v>
      </c>
      <c r="G178" s="36">
        <v>24514.250000000004</v>
      </c>
      <c r="H178" s="36">
        <v>25834.750000000004</v>
      </c>
      <c r="I178" s="36">
        <v>26178.350000000002</v>
      </c>
      <c r="J178" s="36">
        <v>26495.000000000004</v>
      </c>
      <c r="K178" s="31">
        <v>25861.7</v>
      </c>
      <c r="L178" s="31">
        <v>25201.45</v>
      </c>
      <c r="M178" s="31">
        <v>0.19756</v>
      </c>
      <c r="N178" s="1"/>
      <c r="O178" s="1"/>
    </row>
    <row r="179" spans="1:15" ht="12.75" customHeight="1">
      <c r="A179" s="51">
        <v>170</v>
      </c>
      <c r="B179" s="53" t="s">
        <v>217</v>
      </c>
      <c r="C179" s="31">
        <v>2485.6</v>
      </c>
      <c r="D179" s="36">
        <v>2494.816666666666</v>
      </c>
      <c r="E179" s="36">
        <v>2469.6833333333325</v>
      </c>
      <c r="F179" s="36">
        <v>2453.7666666666664</v>
      </c>
      <c r="G179" s="36">
        <v>2428.6333333333328</v>
      </c>
      <c r="H179" s="36">
        <v>2510.733333333332</v>
      </c>
      <c r="I179" s="36">
        <v>2535.8666666666663</v>
      </c>
      <c r="J179" s="36">
        <v>2551.783333333332</v>
      </c>
      <c r="K179" s="31">
        <v>2519.95</v>
      </c>
      <c r="L179" s="31">
        <v>2478.9</v>
      </c>
      <c r="M179" s="31">
        <v>8.28911</v>
      </c>
      <c r="N179" s="1"/>
      <c r="O179" s="1"/>
    </row>
    <row r="180" spans="1:15" ht="12.75" customHeight="1">
      <c r="A180" s="51">
        <v>171</v>
      </c>
      <c r="B180" s="53" t="s">
        <v>215</v>
      </c>
      <c r="C180" s="31">
        <v>5577.45</v>
      </c>
      <c r="D180" s="36">
        <v>5605.849999999999</v>
      </c>
      <c r="E180" s="36">
        <v>5521.5999999999985</v>
      </c>
      <c r="F180" s="36">
        <v>5465.749999999999</v>
      </c>
      <c r="G180" s="36">
        <v>5381.499999999998</v>
      </c>
      <c r="H180" s="36">
        <v>5661.699999999999</v>
      </c>
      <c r="I180" s="36">
        <v>5745.950000000001</v>
      </c>
      <c r="J180" s="36">
        <v>5801.799999999999</v>
      </c>
      <c r="K180" s="31">
        <v>5690.1</v>
      </c>
      <c r="L180" s="31">
        <v>5550</v>
      </c>
      <c r="M180" s="31">
        <v>2.01142</v>
      </c>
      <c r="N180" s="1"/>
      <c r="O180" s="1"/>
    </row>
    <row r="181" spans="1:15" ht="12.75" customHeight="1">
      <c r="A181" s="51">
        <v>172</v>
      </c>
      <c r="B181" s="53" t="s">
        <v>294</v>
      </c>
      <c r="C181" s="31">
        <v>680</v>
      </c>
      <c r="D181" s="36">
        <v>682.0666666666666</v>
      </c>
      <c r="E181" s="36">
        <v>658.0333333333332</v>
      </c>
      <c r="F181" s="36">
        <v>636.0666666666666</v>
      </c>
      <c r="G181" s="36">
        <v>612.0333333333332</v>
      </c>
      <c r="H181" s="36">
        <v>704.0333333333332</v>
      </c>
      <c r="I181" s="36">
        <v>728.0666666666665</v>
      </c>
      <c r="J181" s="36">
        <v>750.0333333333332</v>
      </c>
      <c r="K181" s="31">
        <v>706.1</v>
      </c>
      <c r="L181" s="31">
        <v>660.1</v>
      </c>
      <c r="M181" s="31">
        <v>96.23414</v>
      </c>
      <c r="N181" s="1"/>
      <c r="O181" s="1"/>
    </row>
    <row r="182" spans="1:15" ht="12.75" customHeight="1">
      <c r="A182" s="51">
        <v>173</v>
      </c>
      <c r="B182" s="53" t="s">
        <v>213</v>
      </c>
      <c r="C182" s="31">
        <v>766.3</v>
      </c>
      <c r="D182" s="36">
        <v>770.1999999999999</v>
      </c>
      <c r="E182" s="36">
        <v>760.8999999999999</v>
      </c>
      <c r="F182" s="36">
        <v>755.4999999999999</v>
      </c>
      <c r="G182" s="36">
        <v>746.1999999999998</v>
      </c>
      <c r="H182" s="36">
        <v>775.5999999999999</v>
      </c>
      <c r="I182" s="36">
        <v>784.8999999999999</v>
      </c>
      <c r="J182" s="36">
        <v>790.3</v>
      </c>
      <c r="K182" s="31">
        <v>779.5</v>
      </c>
      <c r="L182" s="31">
        <v>764.8</v>
      </c>
      <c r="M182" s="31">
        <v>144.08722</v>
      </c>
      <c r="N182" s="1"/>
      <c r="O182" s="1"/>
    </row>
    <row r="183" spans="1:15" ht="12.75" customHeight="1">
      <c r="A183" s="51">
        <v>174</v>
      </c>
      <c r="B183" s="53" t="s">
        <v>210</v>
      </c>
      <c r="C183" s="31">
        <v>155.35</v>
      </c>
      <c r="D183" s="36">
        <v>154.48333333333332</v>
      </c>
      <c r="E183" s="36">
        <v>152.36666666666665</v>
      </c>
      <c r="F183" s="36">
        <v>149.38333333333333</v>
      </c>
      <c r="G183" s="36">
        <v>147.26666666666665</v>
      </c>
      <c r="H183" s="36">
        <v>157.46666666666664</v>
      </c>
      <c r="I183" s="36">
        <v>159.58333333333331</v>
      </c>
      <c r="J183" s="36">
        <v>162.56666666666663</v>
      </c>
      <c r="K183" s="31">
        <v>156.6</v>
      </c>
      <c r="L183" s="31">
        <v>151.5</v>
      </c>
      <c r="M183" s="31">
        <v>735.96074</v>
      </c>
      <c r="N183" s="1"/>
      <c r="O183" s="1"/>
    </row>
    <row r="184" spans="1:15" ht="12.75" customHeight="1">
      <c r="A184" s="51">
        <v>175</v>
      </c>
      <c r="B184" s="53" t="s">
        <v>218</v>
      </c>
      <c r="C184" s="31">
        <v>1540</v>
      </c>
      <c r="D184" s="36">
        <v>1556.3333333333333</v>
      </c>
      <c r="E184" s="36">
        <v>1517.6666666666665</v>
      </c>
      <c r="F184" s="36">
        <v>1495.3333333333333</v>
      </c>
      <c r="G184" s="36">
        <v>1456.6666666666665</v>
      </c>
      <c r="H184" s="36">
        <v>1578.6666666666665</v>
      </c>
      <c r="I184" s="36">
        <v>1617.333333333333</v>
      </c>
      <c r="J184" s="36">
        <v>1639.6666666666665</v>
      </c>
      <c r="K184" s="31">
        <v>1595</v>
      </c>
      <c r="L184" s="31">
        <v>1534</v>
      </c>
      <c r="M184" s="31">
        <v>82.58068</v>
      </c>
      <c r="N184" s="1"/>
      <c r="O184" s="1"/>
    </row>
    <row r="185" spans="1:15" ht="12.75" customHeight="1">
      <c r="A185" s="51">
        <v>176</v>
      </c>
      <c r="B185" s="53" t="s">
        <v>219</v>
      </c>
      <c r="C185" s="31">
        <v>619.05</v>
      </c>
      <c r="D185" s="36">
        <v>623.1666666666666</v>
      </c>
      <c r="E185" s="36">
        <v>612.5833333333333</v>
      </c>
      <c r="F185" s="36">
        <v>606.1166666666667</v>
      </c>
      <c r="G185" s="36">
        <v>595.5333333333333</v>
      </c>
      <c r="H185" s="36">
        <v>629.6333333333332</v>
      </c>
      <c r="I185" s="36">
        <v>640.2166666666665</v>
      </c>
      <c r="J185" s="36">
        <v>646.6833333333332</v>
      </c>
      <c r="K185" s="31">
        <v>633.75</v>
      </c>
      <c r="L185" s="31">
        <v>616.7</v>
      </c>
      <c r="M185" s="31">
        <v>7.52012</v>
      </c>
      <c r="N185" s="1"/>
      <c r="O185" s="1"/>
    </row>
    <row r="186" spans="1:15" ht="12.75" customHeight="1">
      <c r="A186" s="51">
        <v>177</v>
      </c>
      <c r="B186" s="53" t="s">
        <v>220</v>
      </c>
      <c r="C186" s="31">
        <v>749.05</v>
      </c>
      <c r="D186" s="36">
        <v>750.8833333333333</v>
      </c>
      <c r="E186" s="36">
        <v>734.7666666666667</v>
      </c>
      <c r="F186" s="36">
        <v>720.4833333333333</v>
      </c>
      <c r="G186" s="36">
        <v>704.3666666666667</v>
      </c>
      <c r="H186" s="36">
        <v>765.1666666666666</v>
      </c>
      <c r="I186" s="36">
        <v>781.2833333333332</v>
      </c>
      <c r="J186" s="36">
        <v>795.5666666666666</v>
      </c>
      <c r="K186" s="31">
        <v>767</v>
      </c>
      <c r="L186" s="31">
        <v>736.6</v>
      </c>
      <c r="M186" s="31">
        <v>25.52963</v>
      </c>
      <c r="N186" s="1"/>
      <c r="O186" s="1"/>
    </row>
    <row r="187" spans="1:15" ht="12.75" customHeight="1">
      <c r="A187" s="51">
        <v>178</v>
      </c>
      <c r="B187" s="53" t="s">
        <v>232</v>
      </c>
      <c r="C187" s="31">
        <v>2046.85</v>
      </c>
      <c r="D187" s="36">
        <v>2064.7999999999997</v>
      </c>
      <c r="E187" s="36">
        <v>2020.4499999999994</v>
      </c>
      <c r="F187" s="36">
        <v>1994.0499999999997</v>
      </c>
      <c r="G187" s="36">
        <v>1949.6999999999994</v>
      </c>
      <c r="H187" s="36">
        <v>2091.1999999999994</v>
      </c>
      <c r="I187" s="36">
        <v>2135.5499999999997</v>
      </c>
      <c r="J187" s="36">
        <v>2161.9499999999994</v>
      </c>
      <c r="K187" s="31">
        <v>2109.15</v>
      </c>
      <c r="L187" s="31">
        <v>2038.4</v>
      </c>
      <c r="M187" s="31">
        <v>7.70726</v>
      </c>
      <c r="N187" s="1"/>
      <c r="O187" s="1"/>
    </row>
    <row r="188" spans="1:15" ht="12.75" customHeight="1">
      <c r="A188" s="51">
        <v>179</v>
      </c>
      <c r="B188" s="53" t="s">
        <v>221</v>
      </c>
      <c r="C188" s="31">
        <v>1148.45</v>
      </c>
      <c r="D188" s="36">
        <v>1158.6166666666668</v>
      </c>
      <c r="E188" s="36">
        <v>1135.8333333333335</v>
      </c>
      <c r="F188" s="36">
        <v>1123.2166666666667</v>
      </c>
      <c r="G188" s="36">
        <v>1100.4333333333334</v>
      </c>
      <c r="H188" s="36">
        <v>1171.2333333333336</v>
      </c>
      <c r="I188" s="36">
        <v>1194.0166666666669</v>
      </c>
      <c r="J188" s="36">
        <v>1206.6333333333337</v>
      </c>
      <c r="K188" s="31">
        <v>1181.4</v>
      </c>
      <c r="L188" s="31">
        <v>1146</v>
      </c>
      <c r="M188" s="31">
        <v>24.92408</v>
      </c>
      <c r="N188" s="1"/>
      <c r="O188" s="1"/>
    </row>
    <row r="189" spans="1:15" ht="12.75" customHeight="1">
      <c r="A189" s="51">
        <v>180</v>
      </c>
      <c r="B189" s="53" t="s">
        <v>222</v>
      </c>
      <c r="C189" s="31">
        <v>1945.45</v>
      </c>
      <c r="D189" s="36">
        <v>1955.5833333333333</v>
      </c>
      <c r="E189" s="36">
        <v>1927.0166666666664</v>
      </c>
      <c r="F189" s="36">
        <v>1908.5833333333333</v>
      </c>
      <c r="G189" s="36">
        <v>1880.0166666666664</v>
      </c>
      <c r="H189" s="36">
        <v>1974.0166666666664</v>
      </c>
      <c r="I189" s="36">
        <v>2002.5833333333335</v>
      </c>
      <c r="J189" s="36">
        <v>2021.0166666666664</v>
      </c>
      <c r="K189" s="31">
        <v>1984.15</v>
      </c>
      <c r="L189" s="31">
        <v>1937.15</v>
      </c>
      <c r="M189" s="31">
        <v>6.01527</v>
      </c>
      <c r="N189" s="1"/>
      <c r="O189" s="1"/>
    </row>
    <row r="190" spans="1:15" ht="12.75" customHeight="1">
      <c r="A190" s="51">
        <v>181</v>
      </c>
      <c r="B190" s="53" t="s">
        <v>227</v>
      </c>
      <c r="C190" s="31">
        <v>4001.4</v>
      </c>
      <c r="D190" s="36">
        <v>3986.75</v>
      </c>
      <c r="E190" s="36">
        <v>3960.15</v>
      </c>
      <c r="F190" s="36">
        <v>3918.9</v>
      </c>
      <c r="G190" s="36">
        <v>3892.3</v>
      </c>
      <c r="H190" s="36">
        <v>4028</v>
      </c>
      <c r="I190" s="36">
        <v>4054.6000000000004</v>
      </c>
      <c r="J190" s="36">
        <v>4095.85</v>
      </c>
      <c r="K190" s="31">
        <v>4013.35</v>
      </c>
      <c r="L190" s="31">
        <v>3945.5</v>
      </c>
      <c r="M190" s="31">
        <v>43.54821</v>
      </c>
      <c r="N190" s="1"/>
      <c r="O190" s="1"/>
    </row>
    <row r="191" spans="1:15" ht="12.75" customHeight="1">
      <c r="A191" s="51">
        <v>182</v>
      </c>
      <c r="B191" s="53" t="s">
        <v>223</v>
      </c>
      <c r="C191" s="31">
        <v>1149.45</v>
      </c>
      <c r="D191" s="36">
        <v>1146.8500000000001</v>
      </c>
      <c r="E191" s="36">
        <v>1137.0500000000002</v>
      </c>
      <c r="F191" s="36">
        <v>1124.65</v>
      </c>
      <c r="G191" s="36">
        <v>1114.8500000000001</v>
      </c>
      <c r="H191" s="36">
        <v>1159.2500000000002</v>
      </c>
      <c r="I191" s="36">
        <v>1169.05</v>
      </c>
      <c r="J191" s="36">
        <v>1181.4500000000003</v>
      </c>
      <c r="K191" s="31">
        <v>1156.65</v>
      </c>
      <c r="L191" s="31">
        <v>1134.45</v>
      </c>
      <c r="M191" s="31">
        <v>20.06949</v>
      </c>
      <c r="N191" s="1"/>
      <c r="O191" s="1"/>
    </row>
    <row r="192" spans="1:15" ht="12.75" customHeight="1">
      <c r="A192" s="51">
        <v>183</v>
      </c>
      <c r="B192" s="53" t="s">
        <v>295</v>
      </c>
      <c r="C192" s="31">
        <v>7753.75</v>
      </c>
      <c r="D192" s="36">
        <v>7795.183333333333</v>
      </c>
      <c r="E192" s="36">
        <v>7691.566666666667</v>
      </c>
      <c r="F192" s="36">
        <v>7629.383333333333</v>
      </c>
      <c r="G192" s="36">
        <v>7525.766666666666</v>
      </c>
      <c r="H192" s="36">
        <v>7857.366666666667</v>
      </c>
      <c r="I192" s="36">
        <v>7960.983333333334</v>
      </c>
      <c r="J192" s="36">
        <v>8023.166666666667</v>
      </c>
      <c r="K192" s="31">
        <v>7898.8</v>
      </c>
      <c r="L192" s="31">
        <v>7733</v>
      </c>
      <c r="M192" s="31">
        <v>0.98316</v>
      </c>
      <c r="N192" s="1"/>
      <c r="O192" s="1"/>
    </row>
    <row r="193" spans="1:15" ht="12.75" customHeight="1">
      <c r="A193" s="51">
        <v>184</v>
      </c>
      <c r="B193" s="53" t="s">
        <v>522</v>
      </c>
      <c r="C193" s="31">
        <v>671.1</v>
      </c>
      <c r="D193" s="36">
        <v>673.3666666666667</v>
      </c>
      <c r="E193" s="36">
        <v>666.8333333333334</v>
      </c>
      <c r="F193" s="36">
        <v>662.5666666666667</v>
      </c>
      <c r="G193" s="36">
        <v>656.0333333333334</v>
      </c>
      <c r="H193" s="36">
        <v>677.6333333333333</v>
      </c>
      <c r="I193" s="36">
        <v>684.1666666666666</v>
      </c>
      <c r="J193" s="36">
        <v>688.4333333333333</v>
      </c>
      <c r="K193" s="31">
        <v>679.9</v>
      </c>
      <c r="L193" s="31">
        <v>669.1</v>
      </c>
      <c r="M193" s="31">
        <v>19.39707</v>
      </c>
      <c r="N193" s="1"/>
      <c r="O193" s="1"/>
    </row>
    <row r="194" spans="1:15" ht="12.75" customHeight="1">
      <c r="A194" s="51">
        <v>185</v>
      </c>
      <c r="B194" s="53" t="s">
        <v>224</v>
      </c>
      <c r="C194" s="31">
        <v>1018.5</v>
      </c>
      <c r="D194" s="36">
        <v>1020.3333333333334</v>
      </c>
      <c r="E194" s="36">
        <v>1011.6666666666667</v>
      </c>
      <c r="F194" s="36">
        <v>1004.8333333333334</v>
      </c>
      <c r="G194" s="36">
        <v>996.1666666666667</v>
      </c>
      <c r="H194" s="36">
        <v>1027.1666666666667</v>
      </c>
      <c r="I194" s="36">
        <v>1035.8333333333335</v>
      </c>
      <c r="J194" s="36">
        <v>1042.6666666666667</v>
      </c>
      <c r="K194" s="31">
        <v>1029</v>
      </c>
      <c r="L194" s="31">
        <v>1013.5</v>
      </c>
      <c r="M194" s="31">
        <v>115.75194</v>
      </c>
      <c r="N194" s="1"/>
      <c r="O194" s="1"/>
    </row>
    <row r="195" spans="1:15" ht="12.75" customHeight="1">
      <c r="A195" s="51">
        <v>186</v>
      </c>
      <c r="B195" s="53" t="s">
        <v>225</v>
      </c>
      <c r="C195" s="31">
        <v>436.95</v>
      </c>
      <c r="D195" s="36">
        <v>436.75</v>
      </c>
      <c r="E195" s="36">
        <v>429.3</v>
      </c>
      <c r="F195" s="36">
        <v>421.65000000000003</v>
      </c>
      <c r="G195" s="36">
        <v>414.20000000000005</v>
      </c>
      <c r="H195" s="36">
        <v>444.4</v>
      </c>
      <c r="I195" s="36">
        <v>451.85</v>
      </c>
      <c r="J195" s="36">
        <v>459.49999999999994</v>
      </c>
      <c r="K195" s="31">
        <v>444.2</v>
      </c>
      <c r="L195" s="31">
        <v>429.1</v>
      </c>
      <c r="M195" s="31">
        <v>254.30924</v>
      </c>
      <c r="N195" s="1"/>
      <c r="O195" s="1"/>
    </row>
    <row r="196" spans="1:15" ht="12.75" customHeight="1">
      <c r="A196" s="51">
        <v>187</v>
      </c>
      <c r="B196" s="53" t="s">
        <v>226</v>
      </c>
      <c r="C196" s="31">
        <v>163.5</v>
      </c>
      <c r="D196" s="36">
        <v>164.16666666666666</v>
      </c>
      <c r="E196" s="36">
        <v>162.33333333333331</v>
      </c>
      <c r="F196" s="36">
        <v>161.16666666666666</v>
      </c>
      <c r="G196" s="36">
        <v>159.33333333333331</v>
      </c>
      <c r="H196" s="36">
        <v>165.33333333333331</v>
      </c>
      <c r="I196" s="36">
        <v>167.16666666666663</v>
      </c>
      <c r="J196" s="36">
        <v>168.33333333333331</v>
      </c>
      <c r="K196" s="31">
        <v>166</v>
      </c>
      <c r="L196" s="31">
        <v>163</v>
      </c>
      <c r="M196" s="31">
        <v>553.17636</v>
      </c>
      <c r="N196" s="1"/>
      <c r="O196" s="1"/>
    </row>
    <row r="197" spans="1:15" ht="12.75" customHeight="1">
      <c r="A197" s="51">
        <v>188</v>
      </c>
      <c r="B197" s="53" t="s">
        <v>228</v>
      </c>
      <c r="C197" s="31">
        <v>1242.1</v>
      </c>
      <c r="D197" s="36">
        <v>1249.95</v>
      </c>
      <c r="E197" s="36">
        <v>1230.15</v>
      </c>
      <c r="F197" s="36">
        <v>1218.2</v>
      </c>
      <c r="G197" s="36">
        <v>1198.4</v>
      </c>
      <c r="H197" s="36">
        <v>1261.9</v>
      </c>
      <c r="I197" s="36">
        <v>1281.6999999999998</v>
      </c>
      <c r="J197" s="36">
        <v>1293.65</v>
      </c>
      <c r="K197" s="31">
        <v>1269.75</v>
      </c>
      <c r="L197" s="31">
        <v>1238</v>
      </c>
      <c r="M197" s="31">
        <v>28.87322</v>
      </c>
      <c r="N197" s="1"/>
      <c r="O197" s="1"/>
    </row>
    <row r="198" spans="1:15" ht="12.75" customHeight="1">
      <c r="A198" s="51">
        <v>189</v>
      </c>
      <c r="B198" s="53" t="s">
        <v>206</v>
      </c>
      <c r="C198" s="31">
        <v>837.25</v>
      </c>
      <c r="D198" s="36">
        <v>841.4166666666666</v>
      </c>
      <c r="E198" s="36">
        <v>830.8333333333333</v>
      </c>
      <c r="F198" s="36">
        <v>824.4166666666666</v>
      </c>
      <c r="G198" s="36">
        <v>813.8333333333333</v>
      </c>
      <c r="H198" s="36">
        <v>847.8333333333333</v>
      </c>
      <c r="I198" s="36">
        <v>858.4166666666665</v>
      </c>
      <c r="J198" s="36">
        <v>864.8333333333333</v>
      </c>
      <c r="K198" s="31">
        <v>852</v>
      </c>
      <c r="L198" s="31">
        <v>835</v>
      </c>
      <c r="M198" s="31">
        <v>3.60093</v>
      </c>
      <c r="N198" s="1"/>
      <c r="O198" s="1"/>
    </row>
    <row r="199" spans="1:15" ht="12.75" customHeight="1">
      <c r="A199" s="51">
        <v>190</v>
      </c>
      <c r="B199" s="53" t="s">
        <v>229</v>
      </c>
      <c r="C199" s="31">
        <v>3619.3</v>
      </c>
      <c r="D199" s="36">
        <v>3641.183333333333</v>
      </c>
      <c r="E199" s="36">
        <v>3587.5666666666657</v>
      </c>
      <c r="F199" s="36">
        <v>3555.8333333333326</v>
      </c>
      <c r="G199" s="36">
        <v>3502.2166666666653</v>
      </c>
      <c r="H199" s="36">
        <v>3672.916666666666</v>
      </c>
      <c r="I199" s="36">
        <v>3726.5333333333338</v>
      </c>
      <c r="J199" s="36">
        <v>3758.2666666666664</v>
      </c>
      <c r="K199" s="31">
        <v>3694.8</v>
      </c>
      <c r="L199" s="31">
        <v>3609.45</v>
      </c>
      <c r="M199" s="31">
        <v>19.10561</v>
      </c>
      <c r="N199" s="1"/>
      <c r="O199" s="1"/>
    </row>
    <row r="200" spans="1:15" ht="12.75" customHeight="1">
      <c r="A200" s="51">
        <v>191</v>
      </c>
      <c r="B200" s="53" t="s">
        <v>230</v>
      </c>
      <c r="C200" s="31">
        <v>2577.7</v>
      </c>
      <c r="D200" s="36">
        <v>2576.4166666666665</v>
      </c>
      <c r="E200" s="36">
        <v>2552.883333333333</v>
      </c>
      <c r="F200" s="36">
        <v>2528.0666666666666</v>
      </c>
      <c r="G200" s="36">
        <v>2504.5333333333333</v>
      </c>
      <c r="H200" s="36">
        <v>2601.233333333333</v>
      </c>
      <c r="I200" s="36">
        <v>2624.766666666667</v>
      </c>
      <c r="J200" s="36">
        <v>2649.583333333333</v>
      </c>
      <c r="K200" s="31">
        <v>2599.95</v>
      </c>
      <c r="L200" s="31">
        <v>2551.6</v>
      </c>
      <c r="M200" s="31">
        <v>1.32838</v>
      </c>
      <c r="N200" s="1"/>
      <c r="O200" s="1"/>
    </row>
    <row r="201" spans="1:15" ht="12.75" customHeight="1">
      <c r="A201" s="51">
        <v>192</v>
      </c>
      <c r="B201" s="53" t="s">
        <v>297</v>
      </c>
      <c r="C201" s="31">
        <v>1581</v>
      </c>
      <c r="D201" s="36">
        <v>1585.2833333333335</v>
      </c>
      <c r="E201" s="36">
        <v>1555.566666666667</v>
      </c>
      <c r="F201" s="36">
        <v>1530.1333333333334</v>
      </c>
      <c r="G201" s="36">
        <v>1500.416666666667</v>
      </c>
      <c r="H201" s="36">
        <v>1610.7166666666672</v>
      </c>
      <c r="I201" s="36">
        <v>1640.4333333333338</v>
      </c>
      <c r="J201" s="36">
        <v>1665.8666666666672</v>
      </c>
      <c r="K201" s="31">
        <v>1615</v>
      </c>
      <c r="L201" s="31">
        <v>1559.85</v>
      </c>
      <c r="M201" s="31">
        <v>7.0344</v>
      </c>
      <c r="N201" s="1"/>
      <c r="O201" s="1"/>
    </row>
    <row r="202" spans="1:15" ht="12.75" customHeight="1">
      <c r="A202" s="51">
        <v>193</v>
      </c>
      <c r="B202" s="53" t="s">
        <v>231</v>
      </c>
      <c r="C202" s="31">
        <v>4053.85</v>
      </c>
      <c r="D202" s="36">
        <v>4064.2666666666664</v>
      </c>
      <c r="E202" s="36">
        <v>4014.583333333333</v>
      </c>
      <c r="F202" s="36">
        <v>3975.3166666666666</v>
      </c>
      <c r="G202" s="36">
        <v>3925.633333333333</v>
      </c>
      <c r="H202" s="36">
        <v>4103.533333333333</v>
      </c>
      <c r="I202" s="36">
        <v>4153.216666666666</v>
      </c>
      <c r="J202" s="36">
        <v>4192.483333333333</v>
      </c>
      <c r="K202" s="31">
        <v>4113.95</v>
      </c>
      <c r="L202" s="31">
        <v>4025</v>
      </c>
      <c r="M202" s="31">
        <v>7.76121</v>
      </c>
      <c r="N202" s="1"/>
      <c r="O202" s="1"/>
    </row>
    <row r="203" spans="1:15" ht="12.75" customHeight="1">
      <c r="A203" s="51">
        <v>194</v>
      </c>
      <c r="B203" s="53" t="s">
        <v>299</v>
      </c>
      <c r="C203" s="31">
        <v>3525.95</v>
      </c>
      <c r="D203" s="36">
        <v>3537.316666666667</v>
      </c>
      <c r="E203" s="36">
        <v>3504.633333333334</v>
      </c>
      <c r="F203" s="36">
        <v>3483.316666666667</v>
      </c>
      <c r="G203" s="36">
        <v>3450.633333333334</v>
      </c>
      <c r="H203" s="36">
        <v>3558.633333333334</v>
      </c>
      <c r="I203" s="36">
        <v>3591.3166666666675</v>
      </c>
      <c r="J203" s="36">
        <v>3612.633333333334</v>
      </c>
      <c r="K203" s="31">
        <v>3570</v>
      </c>
      <c r="L203" s="31">
        <v>3516</v>
      </c>
      <c r="M203" s="31">
        <v>1.02025</v>
      </c>
      <c r="N203" s="1"/>
      <c r="O203" s="1"/>
    </row>
    <row r="204" spans="1:15" ht="12.75" customHeight="1">
      <c r="A204" s="51">
        <v>195</v>
      </c>
      <c r="B204" s="53" t="s">
        <v>235</v>
      </c>
      <c r="C204" s="31">
        <v>502.05</v>
      </c>
      <c r="D204" s="36">
        <v>504.55</v>
      </c>
      <c r="E204" s="36">
        <v>498</v>
      </c>
      <c r="F204" s="36">
        <v>493.95</v>
      </c>
      <c r="G204" s="36">
        <v>487.4</v>
      </c>
      <c r="H204" s="36">
        <v>508.6</v>
      </c>
      <c r="I204" s="36">
        <v>515.1500000000001</v>
      </c>
      <c r="J204" s="36">
        <v>519.2</v>
      </c>
      <c r="K204" s="31">
        <v>511.1</v>
      </c>
      <c r="L204" s="31">
        <v>500.5</v>
      </c>
      <c r="M204" s="31">
        <v>53.37775</v>
      </c>
      <c r="N204" s="1"/>
      <c r="O204" s="1"/>
    </row>
    <row r="205" spans="1:15" ht="12.75" customHeight="1">
      <c r="A205" s="51">
        <v>196</v>
      </c>
      <c r="B205" s="53" t="s">
        <v>234</v>
      </c>
      <c r="C205" s="31">
        <v>9652.55</v>
      </c>
      <c r="D205" s="36">
        <v>9704.183333333332</v>
      </c>
      <c r="E205" s="36">
        <v>9558.366666666665</v>
      </c>
      <c r="F205" s="36">
        <v>9464.183333333332</v>
      </c>
      <c r="G205" s="36">
        <v>9318.366666666665</v>
      </c>
      <c r="H205" s="36">
        <v>9798.366666666665</v>
      </c>
      <c r="I205" s="36">
        <v>9944.183333333334</v>
      </c>
      <c r="J205" s="36">
        <v>10038.366666666665</v>
      </c>
      <c r="K205" s="31">
        <v>9850</v>
      </c>
      <c r="L205" s="31">
        <v>9610</v>
      </c>
      <c r="M205" s="31">
        <v>4.40963</v>
      </c>
      <c r="N205" s="1"/>
      <c r="O205" s="1"/>
    </row>
    <row r="206" spans="1:15" ht="12.75" customHeight="1">
      <c r="A206" s="51">
        <v>197</v>
      </c>
      <c r="B206" s="53" t="s">
        <v>300</v>
      </c>
      <c r="C206" s="31">
        <v>149.2</v>
      </c>
      <c r="D206" s="36">
        <v>150.51666666666665</v>
      </c>
      <c r="E206" s="36">
        <v>147.6833333333333</v>
      </c>
      <c r="F206" s="36">
        <v>146.16666666666666</v>
      </c>
      <c r="G206" s="36">
        <v>143.33333333333331</v>
      </c>
      <c r="H206" s="36">
        <v>152.0333333333333</v>
      </c>
      <c r="I206" s="36">
        <v>154.86666666666667</v>
      </c>
      <c r="J206" s="36">
        <v>156.3833333333333</v>
      </c>
      <c r="K206" s="31">
        <v>153.35</v>
      </c>
      <c r="L206" s="31">
        <v>149</v>
      </c>
      <c r="M206" s="31">
        <v>160.88871</v>
      </c>
      <c r="N206" s="1"/>
      <c r="O206" s="1"/>
    </row>
    <row r="207" spans="1:15" ht="12.75" customHeight="1">
      <c r="A207" s="51">
        <v>198</v>
      </c>
      <c r="B207" s="53" t="s">
        <v>233</v>
      </c>
      <c r="C207" s="31">
        <v>1850.4</v>
      </c>
      <c r="D207" s="36">
        <v>1846.2333333333333</v>
      </c>
      <c r="E207" s="36">
        <v>1828.4166666666667</v>
      </c>
      <c r="F207" s="36">
        <v>1806.4333333333334</v>
      </c>
      <c r="G207" s="36">
        <v>1788.6166666666668</v>
      </c>
      <c r="H207" s="36">
        <v>1868.2166666666667</v>
      </c>
      <c r="I207" s="36">
        <v>1886.0333333333333</v>
      </c>
      <c r="J207" s="36">
        <v>1908.0166666666667</v>
      </c>
      <c r="K207" s="31">
        <v>1864.05</v>
      </c>
      <c r="L207" s="31">
        <v>1824.25</v>
      </c>
      <c r="M207" s="31">
        <v>3.85699</v>
      </c>
      <c r="N207" s="1"/>
      <c r="O207" s="1"/>
    </row>
    <row r="208" spans="1:15" ht="12.75" customHeight="1">
      <c r="A208" s="51">
        <v>199</v>
      </c>
      <c r="B208" s="53" t="s">
        <v>174</v>
      </c>
      <c r="C208" s="31">
        <v>1182.95</v>
      </c>
      <c r="D208" s="36">
        <v>1189.8</v>
      </c>
      <c r="E208" s="36">
        <v>1172.6</v>
      </c>
      <c r="F208" s="36">
        <v>1162.25</v>
      </c>
      <c r="G208" s="36">
        <v>1145.05</v>
      </c>
      <c r="H208" s="36">
        <v>1200.1499999999999</v>
      </c>
      <c r="I208" s="36">
        <v>1217.3500000000001</v>
      </c>
      <c r="J208" s="36">
        <v>1227.6999999999998</v>
      </c>
      <c r="K208" s="31">
        <v>1207</v>
      </c>
      <c r="L208" s="31">
        <v>1179.45</v>
      </c>
      <c r="M208" s="31">
        <v>12.48275</v>
      </c>
      <c r="N208" s="1"/>
      <c r="O208" s="1"/>
    </row>
    <row r="209" spans="1:15" ht="12.75" customHeight="1">
      <c r="A209" s="51">
        <v>200</v>
      </c>
      <c r="B209" s="53" t="s">
        <v>301</v>
      </c>
      <c r="C209" s="31">
        <v>1385.85</v>
      </c>
      <c r="D209" s="36">
        <v>1398.5666666666666</v>
      </c>
      <c r="E209" s="36">
        <v>1367.2833333333333</v>
      </c>
      <c r="F209" s="36">
        <v>1348.7166666666667</v>
      </c>
      <c r="G209" s="36">
        <v>1317.4333333333334</v>
      </c>
      <c r="H209" s="36">
        <v>1417.1333333333332</v>
      </c>
      <c r="I209" s="36">
        <v>1448.4166666666665</v>
      </c>
      <c r="J209" s="36">
        <v>1466.9833333333331</v>
      </c>
      <c r="K209" s="31">
        <v>1429.85</v>
      </c>
      <c r="L209" s="31">
        <v>1380</v>
      </c>
      <c r="M209" s="31">
        <v>31.00705</v>
      </c>
      <c r="N209" s="1"/>
      <c r="O209" s="1"/>
    </row>
    <row r="210" spans="1:15" ht="12.75" customHeight="1">
      <c r="A210" s="51">
        <v>201</v>
      </c>
      <c r="B210" s="53" t="s">
        <v>236</v>
      </c>
      <c r="C210" s="31">
        <v>372.95</v>
      </c>
      <c r="D210" s="36">
        <v>369.54999999999995</v>
      </c>
      <c r="E210" s="36">
        <v>364.19999999999993</v>
      </c>
      <c r="F210" s="36">
        <v>355.45</v>
      </c>
      <c r="G210" s="36">
        <v>350.09999999999997</v>
      </c>
      <c r="H210" s="36">
        <v>378.2999999999999</v>
      </c>
      <c r="I210" s="36">
        <v>383.6499999999999</v>
      </c>
      <c r="J210" s="36">
        <v>392.39999999999986</v>
      </c>
      <c r="K210" s="31">
        <v>374.9</v>
      </c>
      <c r="L210" s="31">
        <v>360.8</v>
      </c>
      <c r="M210" s="31">
        <v>399.95547</v>
      </c>
      <c r="N210" s="1"/>
      <c r="O210" s="1"/>
    </row>
    <row r="211" spans="1:15" ht="12.75" customHeight="1">
      <c r="A211" s="51">
        <v>202</v>
      </c>
      <c r="B211" s="53" t="s">
        <v>139</v>
      </c>
      <c r="C211" s="31">
        <v>12.95</v>
      </c>
      <c r="D211" s="36">
        <v>12.799999999999999</v>
      </c>
      <c r="E211" s="36">
        <v>12.349999999999998</v>
      </c>
      <c r="F211" s="36">
        <v>11.749999999999998</v>
      </c>
      <c r="G211" s="36">
        <v>11.299999999999997</v>
      </c>
      <c r="H211" s="36">
        <v>13.399999999999999</v>
      </c>
      <c r="I211" s="36">
        <v>13.849999999999998</v>
      </c>
      <c r="J211" s="36">
        <v>14.45</v>
      </c>
      <c r="K211" s="31">
        <v>13.25</v>
      </c>
      <c r="L211" s="31">
        <v>12.2</v>
      </c>
      <c r="M211" s="31">
        <v>11339.32113</v>
      </c>
      <c r="N211" s="1"/>
      <c r="O211" s="1"/>
    </row>
    <row r="212" spans="1:15" ht="12.75" customHeight="1">
      <c r="A212" s="51">
        <v>203</v>
      </c>
      <c r="B212" s="53" t="s">
        <v>237</v>
      </c>
      <c r="C212" s="31">
        <v>1309.35</v>
      </c>
      <c r="D212" s="36">
        <v>1318.55</v>
      </c>
      <c r="E212" s="36">
        <v>1294.35</v>
      </c>
      <c r="F212" s="36">
        <v>1279.35</v>
      </c>
      <c r="G212" s="36">
        <v>1255.1499999999999</v>
      </c>
      <c r="H212" s="36">
        <v>1333.55</v>
      </c>
      <c r="I212" s="36">
        <v>1357.7500000000002</v>
      </c>
      <c r="J212" s="36">
        <v>1372.75</v>
      </c>
      <c r="K212" s="31">
        <v>1342.75</v>
      </c>
      <c r="L212" s="31">
        <v>1303.55</v>
      </c>
      <c r="M212" s="31">
        <v>22.71423</v>
      </c>
      <c r="N212" s="1"/>
      <c r="O212" s="1"/>
    </row>
    <row r="213" spans="1:15" ht="12.75" customHeight="1">
      <c r="A213" s="51">
        <v>204</v>
      </c>
      <c r="B213" s="53" t="s">
        <v>238</v>
      </c>
      <c r="C213" s="31">
        <v>470.75</v>
      </c>
      <c r="D213" s="36">
        <v>473.5833333333333</v>
      </c>
      <c r="E213" s="36">
        <v>467.16666666666663</v>
      </c>
      <c r="F213" s="36">
        <v>463.5833333333333</v>
      </c>
      <c r="G213" s="36">
        <v>457.16666666666663</v>
      </c>
      <c r="H213" s="36">
        <v>477.16666666666663</v>
      </c>
      <c r="I213" s="36">
        <v>483.58333333333326</v>
      </c>
      <c r="J213" s="36">
        <v>487.16666666666663</v>
      </c>
      <c r="K213" s="31">
        <v>480</v>
      </c>
      <c r="L213" s="31">
        <v>470</v>
      </c>
      <c r="M213" s="31">
        <v>65.85023</v>
      </c>
      <c r="N213" s="1"/>
      <c r="O213" s="1"/>
    </row>
    <row r="214" spans="1:15" ht="12.75" customHeight="1">
      <c r="A214" s="51">
        <v>205</v>
      </c>
      <c r="B214" s="53" t="s">
        <v>303</v>
      </c>
      <c r="C214" s="31">
        <v>24.25</v>
      </c>
      <c r="D214" s="36">
        <v>24.53333333333333</v>
      </c>
      <c r="E214" s="36">
        <v>23.916666666666664</v>
      </c>
      <c r="F214" s="36">
        <v>23.583333333333332</v>
      </c>
      <c r="G214" s="36">
        <v>22.966666666666665</v>
      </c>
      <c r="H214" s="36">
        <v>24.866666666666664</v>
      </c>
      <c r="I214" s="36">
        <v>25.48333333333333</v>
      </c>
      <c r="J214" s="36">
        <v>25.816666666666663</v>
      </c>
      <c r="K214" s="31">
        <v>25.15</v>
      </c>
      <c r="L214" s="31">
        <v>24.2</v>
      </c>
      <c r="M214" s="31">
        <v>1710.88857</v>
      </c>
      <c r="N214" s="1"/>
      <c r="O214" s="1"/>
    </row>
    <row r="215" spans="1:15" ht="12.75" customHeight="1">
      <c r="A215" s="51">
        <v>206</v>
      </c>
      <c r="B215" s="53" t="s">
        <v>239</v>
      </c>
      <c r="C215" s="31">
        <v>146.55</v>
      </c>
      <c r="D215" s="36">
        <v>147.81666666666666</v>
      </c>
      <c r="E215" s="36">
        <v>144.93333333333334</v>
      </c>
      <c r="F215" s="36">
        <v>143.31666666666666</v>
      </c>
      <c r="G215" s="36">
        <v>140.43333333333334</v>
      </c>
      <c r="H215" s="36">
        <v>149.43333333333334</v>
      </c>
      <c r="I215" s="36">
        <v>152.31666666666666</v>
      </c>
      <c r="J215" s="36">
        <v>153.93333333333334</v>
      </c>
      <c r="K215" s="31">
        <v>150.7</v>
      </c>
      <c r="L215" s="31">
        <v>146.2</v>
      </c>
      <c r="M215" s="31">
        <v>69.36935</v>
      </c>
      <c r="N215" s="1"/>
      <c r="O215" s="1"/>
    </row>
    <row r="216" spans="1:15" ht="12.75" customHeight="1">
      <c r="A216" s="51">
        <v>207</v>
      </c>
      <c r="B216" s="53" t="s">
        <v>304</v>
      </c>
      <c r="C216" s="31">
        <v>192.1</v>
      </c>
      <c r="D216" s="36">
        <v>194.1</v>
      </c>
      <c r="E216" s="36">
        <v>188.5</v>
      </c>
      <c r="F216" s="36">
        <v>184.9</v>
      </c>
      <c r="G216" s="36">
        <v>179.3</v>
      </c>
      <c r="H216" s="36">
        <v>197.7</v>
      </c>
      <c r="I216" s="36">
        <v>203.29999999999995</v>
      </c>
      <c r="J216" s="36">
        <v>206.89999999999998</v>
      </c>
      <c r="K216" s="31">
        <v>199.7</v>
      </c>
      <c r="L216" s="31">
        <v>190.5</v>
      </c>
      <c r="M216" s="31">
        <v>565.43869</v>
      </c>
      <c r="N216" s="1"/>
      <c r="O216" s="1"/>
    </row>
    <row r="217" spans="1:15" ht="12.75" customHeight="1">
      <c r="A217" s="51">
        <v>208</v>
      </c>
      <c r="B217" s="53" t="s">
        <v>240</v>
      </c>
      <c r="C217" s="31">
        <v>962.15</v>
      </c>
      <c r="D217" s="36">
        <v>972.75</v>
      </c>
      <c r="E217" s="36">
        <v>948.2</v>
      </c>
      <c r="F217" s="36">
        <v>934.25</v>
      </c>
      <c r="G217" s="36">
        <v>909.7</v>
      </c>
      <c r="H217" s="36">
        <v>986.7</v>
      </c>
      <c r="I217" s="36">
        <v>1011.25</v>
      </c>
      <c r="J217" s="36">
        <v>1025.2</v>
      </c>
      <c r="K217" s="31">
        <v>997.3</v>
      </c>
      <c r="L217" s="31">
        <v>958.8</v>
      </c>
      <c r="M217" s="31">
        <v>13.25629</v>
      </c>
      <c r="N217" s="1"/>
      <c r="O217" s="1"/>
    </row>
    <row r="218" spans="1:15" ht="12.75" customHeight="1">
      <c r="A218" s="54"/>
      <c r="B218" s="1"/>
      <c r="C218" s="55"/>
      <c r="D218" s="55"/>
      <c r="E218" s="55"/>
      <c r="F218" s="55"/>
      <c r="G218" s="55"/>
      <c r="H218" s="55"/>
      <c r="I218" s="55"/>
      <c r="J218" s="55"/>
      <c r="K218" s="55"/>
      <c r="L218" s="56"/>
      <c r="M218" s="1"/>
      <c r="N218" s="1"/>
      <c r="O218" s="1"/>
    </row>
    <row r="219" spans="1:15" ht="12.75" customHeight="1">
      <c r="A219" s="54"/>
      <c r="B219" s="1"/>
      <c r="C219" s="55"/>
      <c r="D219" s="55"/>
      <c r="E219" s="55"/>
      <c r="F219" s="55"/>
      <c r="G219" s="55"/>
      <c r="H219" s="55"/>
      <c r="I219" s="55"/>
      <c r="J219" s="55"/>
      <c r="K219" s="55"/>
      <c r="L219" s="56"/>
      <c r="M219" s="1"/>
      <c r="N219" s="1"/>
      <c r="O219" s="1"/>
    </row>
    <row r="220" spans="1:15" ht="12.75" customHeight="1">
      <c r="A220" s="57" t="s">
        <v>305</v>
      </c>
      <c r="B220" s="1"/>
      <c r="C220" s="55"/>
      <c r="D220" s="55"/>
      <c r="E220" s="55"/>
      <c r="F220" s="55"/>
      <c r="G220" s="55"/>
      <c r="H220" s="55"/>
      <c r="I220" s="55"/>
      <c r="J220" s="55"/>
      <c r="K220" s="55"/>
      <c r="L220" s="56"/>
      <c r="M220" s="1"/>
      <c r="N220" s="1"/>
      <c r="O220" s="1"/>
    </row>
    <row r="221" spans="1:15" ht="12.75" customHeight="1">
      <c r="A221" s="1"/>
      <c r="B221" s="1"/>
      <c r="C221" s="55"/>
      <c r="D221" s="55"/>
      <c r="E221" s="55"/>
      <c r="F221" s="55"/>
      <c r="G221" s="55"/>
      <c r="H221" s="55"/>
      <c r="I221" s="55"/>
      <c r="J221" s="55"/>
      <c r="K221" s="55"/>
      <c r="L221" s="56"/>
      <c r="M221" s="1"/>
      <c r="N221" s="1"/>
      <c r="O221" s="1"/>
    </row>
    <row r="222" spans="1:15" ht="12.75" customHeight="1">
      <c r="A222" s="1"/>
      <c r="B222" s="1"/>
      <c r="C222" s="55"/>
      <c r="D222" s="55"/>
      <c r="E222" s="55"/>
      <c r="F222" s="55"/>
      <c r="G222" s="55"/>
      <c r="H222" s="55"/>
      <c r="I222" s="55"/>
      <c r="J222" s="55"/>
      <c r="K222" s="55"/>
      <c r="L222" s="56"/>
      <c r="M222" s="1"/>
      <c r="N222" s="1"/>
      <c r="O222" s="1"/>
    </row>
    <row r="223" spans="1:15" ht="12.75" customHeight="1">
      <c r="A223" s="58" t="s">
        <v>306</v>
      </c>
      <c r="B223" s="1"/>
      <c r="C223" s="55"/>
      <c r="D223" s="55"/>
      <c r="E223" s="55"/>
      <c r="F223" s="55"/>
      <c r="G223" s="55"/>
      <c r="H223" s="55"/>
      <c r="I223" s="55"/>
      <c r="J223" s="55"/>
      <c r="K223" s="55"/>
      <c r="L223" s="56"/>
      <c r="M223" s="1"/>
      <c r="N223" s="1"/>
      <c r="O223" s="1"/>
    </row>
    <row r="224" spans="1:15" ht="12.75" customHeight="1">
      <c r="A224" s="59"/>
      <c r="B224" s="1"/>
      <c r="C224" s="55"/>
      <c r="D224" s="55"/>
      <c r="E224" s="55"/>
      <c r="F224" s="55"/>
      <c r="G224" s="55"/>
      <c r="H224" s="55"/>
      <c r="I224" s="55"/>
      <c r="J224" s="55"/>
      <c r="K224" s="55"/>
      <c r="L224" s="56"/>
      <c r="M224" s="1"/>
      <c r="N224" s="1"/>
      <c r="O224" s="1"/>
    </row>
    <row r="225" spans="1:15" ht="12.75" customHeight="1">
      <c r="A225" s="60" t="s">
        <v>307</v>
      </c>
      <c r="B225" s="1"/>
      <c r="C225" s="55"/>
      <c r="D225" s="55"/>
      <c r="E225" s="55"/>
      <c r="F225" s="55"/>
      <c r="G225" s="55"/>
      <c r="H225" s="55"/>
      <c r="I225" s="55"/>
      <c r="J225" s="55"/>
      <c r="K225" s="55"/>
      <c r="L225" s="56"/>
      <c r="M225" s="1"/>
      <c r="N225" s="1"/>
      <c r="O225" s="1"/>
    </row>
    <row r="226" spans="1:15" ht="12.75" customHeight="1">
      <c r="A226" s="44" t="s">
        <v>241</v>
      </c>
      <c r="B226" s="1"/>
      <c r="C226" s="55"/>
      <c r="D226" s="55"/>
      <c r="E226" s="55"/>
      <c r="F226" s="55"/>
      <c r="G226" s="55"/>
      <c r="H226" s="55"/>
      <c r="I226" s="55"/>
      <c r="J226" s="55"/>
      <c r="K226" s="55"/>
      <c r="L226" s="56"/>
      <c r="M226" s="1"/>
      <c r="N226" s="1"/>
      <c r="O226" s="1"/>
    </row>
    <row r="227" spans="1:15" ht="12.75" customHeight="1">
      <c r="A227" s="44" t="s">
        <v>242</v>
      </c>
      <c r="B227" s="1"/>
      <c r="C227" s="55"/>
      <c r="D227" s="55"/>
      <c r="E227" s="55"/>
      <c r="F227" s="55"/>
      <c r="G227" s="55"/>
      <c r="H227" s="55"/>
      <c r="I227" s="55"/>
      <c r="J227" s="55"/>
      <c r="K227" s="55"/>
      <c r="L227" s="56"/>
      <c r="M227" s="1"/>
      <c r="N227" s="1"/>
      <c r="O227" s="1"/>
    </row>
    <row r="228" spans="1:15" ht="12.75" customHeight="1">
      <c r="A228" s="44" t="s">
        <v>243</v>
      </c>
      <c r="B228" s="1"/>
      <c r="C228" s="61"/>
      <c r="D228" s="61"/>
      <c r="E228" s="61"/>
      <c r="F228" s="61"/>
      <c r="G228" s="61"/>
      <c r="H228" s="61"/>
      <c r="I228" s="61"/>
      <c r="J228" s="61"/>
      <c r="K228" s="61"/>
      <c r="L228" s="56"/>
      <c r="M228" s="1"/>
      <c r="N228" s="1"/>
      <c r="O228" s="1"/>
    </row>
    <row r="229" spans="1:15" ht="12.75" customHeight="1">
      <c r="A229" s="44" t="s">
        <v>244</v>
      </c>
      <c r="B229" s="1"/>
      <c r="C229" s="55"/>
      <c r="D229" s="55"/>
      <c r="E229" s="55"/>
      <c r="F229" s="55"/>
      <c r="G229" s="55"/>
      <c r="H229" s="55"/>
      <c r="I229" s="55"/>
      <c r="J229" s="55"/>
      <c r="K229" s="55"/>
      <c r="L229" s="56"/>
      <c r="M229" s="1"/>
      <c r="N229" s="1"/>
      <c r="O229" s="1"/>
    </row>
    <row r="230" spans="1:15" ht="12.75" customHeight="1">
      <c r="A230" s="44" t="s">
        <v>245</v>
      </c>
      <c r="B230" s="1"/>
      <c r="C230" s="55"/>
      <c r="D230" s="55"/>
      <c r="E230" s="55"/>
      <c r="F230" s="55"/>
      <c r="G230" s="55"/>
      <c r="H230" s="55"/>
      <c r="I230" s="55"/>
      <c r="J230" s="55"/>
      <c r="K230" s="55"/>
      <c r="L230" s="56"/>
      <c r="M230" s="1"/>
      <c r="N230" s="1"/>
      <c r="O230" s="1"/>
    </row>
    <row r="231" spans="1:15" ht="12.75" customHeight="1">
      <c r="A231" s="62"/>
      <c r="B231" s="1"/>
      <c r="C231" s="55"/>
      <c r="D231" s="55"/>
      <c r="E231" s="55"/>
      <c r="F231" s="55"/>
      <c r="G231" s="55"/>
      <c r="H231" s="55"/>
      <c r="I231" s="55"/>
      <c r="J231" s="55"/>
      <c r="K231" s="55"/>
      <c r="L231" s="56"/>
      <c r="M231" s="1"/>
      <c r="N231" s="1"/>
      <c r="O231" s="1"/>
    </row>
    <row r="232" spans="1:15" ht="12.75" customHeight="1">
      <c r="A232" s="1"/>
      <c r="B232" s="1"/>
      <c r="C232" s="55"/>
      <c r="D232" s="55"/>
      <c r="E232" s="55"/>
      <c r="F232" s="55"/>
      <c r="G232" s="55"/>
      <c r="H232" s="55"/>
      <c r="I232" s="55"/>
      <c r="J232" s="55"/>
      <c r="K232" s="55"/>
      <c r="L232" s="56"/>
      <c r="M232" s="1"/>
      <c r="N232" s="1"/>
      <c r="O232" s="1"/>
    </row>
    <row r="233" spans="1:15" ht="12.75" customHeight="1">
      <c r="A233" s="1"/>
      <c r="B233" s="1"/>
      <c r="C233" s="55"/>
      <c r="D233" s="55"/>
      <c r="E233" s="55"/>
      <c r="F233" s="55"/>
      <c r="G233" s="55"/>
      <c r="H233" s="55"/>
      <c r="I233" s="55"/>
      <c r="J233" s="55"/>
      <c r="K233" s="55"/>
      <c r="L233" s="56"/>
      <c r="M233" s="1"/>
      <c r="N233" s="1"/>
      <c r="O233" s="1"/>
    </row>
    <row r="234" spans="1:15" ht="12.75" customHeight="1">
      <c r="A234" s="1"/>
      <c r="B234" s="1"/>
      <c r="C234" s="55"/>
      <c r="D234" s="55"/>
      <c r="E234" s="55"/>
      <c r="F234" s="55"/>
      <c r="G234" s="55"/>
      <c r="H234" s="55"/>
      <c r="I234" s="55"/>
      <c r="J234" s="55"/>
      <c r="K234" s="55"/>
      <c r="L234" s="56"/>
      <c r="M234" s="1"/>
      <c r="N234" s="1"/>
      <c r="O234" s="1"/>
    </row>
    <row r="235" spans="1:15" ht="12.75" customHeight="1">
      <c r="A235" s="1"/>
      <c r="B235" s="1"/>
      <c r="C235" s="55"/>
      <c r="D235" s="55"/>
      <c r="E235" s="55"/>
      <c r="F235" s="55"/>
      <c r="G235" s="55"/>
      <c r="H235" s="55"/>
      <c r="I235" s="55"/>
      <c r="J235" s="55"/>
      <c r="K235" s="55"/>
      <c r="L235" s="56"/>
      <c r="M235" s="1"/>
      <c r="N235" s="1"/>
      <c r="O235" s="1"/>
    </row>
    <row r="236" spans="1:15" ht="12.75" customHeight="1">
      <c r="A236" s="63" t="s">
        <v>246</v>
      </c>
      <c r="B236" s="1"/>
      <c r="C236" s="55"/>
      <c r="D236" s="55"/>
      <c r="E236" s="55"/>
      <c r="F236" s="55"/>
      <c r="G236" s="55"/>
      <c r="H236" s="55"/>
      <c r="I236" s="55"/>
      <c r="J236" s="55"/>
      <c r="K236" s="55"/>
      <c r="L236" s="56"/>
      <c r="M236" s="1"/>
      <c r="N236" s="1"/>
      <c r="O236" s="1"/>
    </row>
    <row r="237" spans="1:15" ht="12.75" customHeight="1">
      <c r="A237" s="64" t="s">
        <v>247</v>
      </c>
      <c r="B237" s="1"/>
      <c r="C237" s="55"/>
      <c r="D237" s="55"/>
      <c r="E237" s="55"/>
      <c r="F237" s="55"/>
      <c r="G237" s="55"/>
      <c r="H237" s="55"/>
      <c r="I237" s="55"/>
      <c r="J237" s="55"/>
      <c r="K237" s="55"/>
      <c r="L237" s="56"/>
      <c r="M237" s="1"/>
      <c r="N237" s="1"/>
      <c r="O237" s="1"/>
    </row>
    <row r="238" spans="1:15" ht="12.75" customHeight="1">
      <c r="A238" s="64" t="s">
        <v>248</v>
      </c>
      <c r="B238" s="1"/>
      <c r="C238" s="55"/>
      <c r="D238" s="55"/>
      <c r="E238" s="55"/>
      <c r="F238" s="55"/>
      <c r="G238" s="55"/>
      <c r="H238" s="55"/>
      <c r="I238" s="55"/>
      <c r="J238" s="55"/>
      <c r="K238" s="55"/>
      <c r="L238" s="56"/>
      <c r="M238" s="1"/>
      <c r="N238" s="1"/>
      <c r="O238" s="1"/>
    </row>
    <row r="239" spans="1:15" ht="12.75" customHeight="1">
      <c r="A239" s="64" t="s">
        <v>249</v>
      </c>
      <c r="B239" s="1"/>
      <c r="C239" s="55"/>
      <c r="D239" s="55"/>
      <c r="E239" s="55"/>
      <c r="F239" s="55"/>
      <c r="G239" s="55"/>
      <c r="H239" s="55"/>
      <c r="I239" s="55"/>
      <c r="J239" s="55"/>
      <c r="K239" s="55"/>
      <c r="L239" s="56"/>
      <c r="M239" s="1"/>
      <c r="N239" s="1"/>
      <c r="O239" s="1"/>
    </row>
    <row r="240" spans="1:15" ht="12.75" customHeight="1">
      <c r="A240" s="64" t="s">
        <v>250</v>
      </c>
      <c r="B240" s="1"/>
      <c r="C240" s="55"/>
      <c r="D240" s="55"/>
      <c r="E240" s="55"/>
      <c r="F240" s="55"/>
      <c r="G240" s="55"/>
      <c r="H240" s="55"/>
      <c r="I240" s="55"/>
      <c r="J240" s="55"/>
      <c r="K240" s="55"/>
      <c r="L240" s="56"/>
      <c r="M240" s="1"/>
      <c r="N240" s="1"/>
      <c r="O240" s="1"/>
    </row>
    <row r="241" spans="1:15" ht="12.75" customHeight="1">
      <c r="A241" s="64" t="s">
        <v>251</v>
      </c>
      <c r="B241" s="1"/>
      <c r="C241" s="55"/>
      <c r="D241" s="55"/>
      <c r="E241" s="55"/>
      <c r="F241" s="55"/>
      <c r="G241" s="55"/>
      <c r="H241" s="55"/>
      <c r="I241" s="55"/>
      <c r="J241" s="55"/>
      <c r="K241" s="55"/>
      <c r="L241" s="56"/>
      <c r="M241" s="1"/>
      <c r="N241" s="1"/>
      <c r="O241" s="1"/>
    </row>
    <row r="242" spans="1:15" ht="12.75" customHeight="1">
      <c r="A242" s="64" t="s">
        <v>252</v>
      </c>
      <c r="B242" s="1"/>
      <c r="C242" s="55"/>
      <c r="D242" s="55"/>
      <c r="E242" s="55"/>
      <c r="F242" s="55"/>
      <c r="G242" s="55"/>
      <c r="H242" s="55"/>
      <c r="I242" s="55"/>
      <c r="J242" s="55"/>
      <c r="K242" s="55"/>
      <c r="L242" s="56"/>
      <c r="M242" s="1"/>
      <c r="N242" s="1"/>
      <c r="O242" s="1"/>
    </row>
    <row r="243" spans="1:15" ht="12.75" customHeight="1">
      <c r="A243" s="64" t="s">
        <v>253</v>
      </c>
      <c r="B243" s="1"/>
      <c r="C243" s="55"/>
      <c r="D243" s="55"/>
      <c r="E243" s="55"/>
      <c r="F243" s="55"/>
      <c r="G243" s="55"/>
      <c r="H243" s="55"/>
      <c r="I243" s="55"/>
      <c r="J243" s="55"/>
      <c r="K243" s="55"/>
      <c r="L243" s="56"/>
      <c r="M243" s="1"/>
      <c r="N243" s="1"/>
      <c r="O243" s="1"/>
    </row>
    <row r="244" spans="1:15" ht="12.75" customHeight="1">
      <c r="A244" s="64" t="s">
        <v>254</v>
      </c>
      <c r="B244" s="1"/>
      <c r="C244" s="55"/>
      <c r="D244" s="55"/>
      <c r="E244" s="55"/>
      <c r="F244" s="55"/>
      <c r="G244" s="55"/>
      <c r="H244" s="55"/>
      <c r="I244" s="55"/>
      <c r="J244" s="55"/>
      <c r="K244" s="55"/>
      <c r="L244" s="56"/>
      <c r="M244" s="1"/>
      <c r="N244" s="1"/>
      <c r="O244" s="1"/>
    </row>
    <row r="245" spans="1:15" ht="12.75" customHeight="1">
      <c r="A245" s="64" t="s">
        <v>255</v>
      </c>
      <c r="B245" s="1"/>
      <c r="C245" s="61"/>
      <c r="D245" s="61"/>
      <c r="E245" s="61"/>
      <c r="F245" s="61"/>
      <c r="G245" s="61"/>
      <c r="H245" s="61"/>
      <c r="I245" s="61"/>
      <c r="J245" s="61"/>
      <c r="K245" s="61"/>
      <c r="L245" s="56"/>
      <c r="M245" s="1"/>
      <c r="N245" s="1"/>
      <c r="O245" s="1"/>
    </row>
    <row r="246" spans="1:15" ht="12.75" customHeight="1">
      <c r="A246" s="1"/>
      <c r="B246" s="1"/>
      <c r="C246" s="55"/>
      <c r="D246" s="55"/>
      <c r="E246" s="55"/>
      <c r="F246" s="55"/>
      <c r="G246" s="55"/>
      <c r="H246" s="55"/>
      <c r="I246" s="55"/>
      <c r="J246" s="55"/>
      <c r="K246" s="55"/>
      <c r="L246" s="56"/>
      <c r="M246" s="1"/>
      <c r="N246" s="1"/>
      <c r="O246" s="1"/>
    </row>
    <row r="247" spans="1:15" ht="12.75" customHeight="1">
      <c r="A247" s="1"/>
      <c r="B247" s="1"/>
      <c r="C247" s="55"/>
      <c r="D247" s="55"/>
      <c r="E247" s="55"/>
      <c r="F247" s="55"/>
      <c r="G247" s="55"/>
      <c r="H247" s="55"/>
      <c r="I247" s="55"/>
      <c r="J247" s="55"/>
      <c r="K247" s="55"/>
      <c r="L247" s="56"/>
      <c r="M247" s="1"/>
      <c r="N247" s="1"/>
      <c r="O247" s="1"/>
    </row>
    <row r="248" spans="1:15" ht="12.75" customHeight="1">
      <c r="A248" s="1"/>
      <c r="B248" s="1"/>
      <c r="C248" s="55"/>
      <c r="D248" s="55"/>
      <c r="E248" s="55"/>
      <c r="F248" s="55"/>
      <c r="G248" s="55"/>
      <c r="H248" s="55"/>
      <c r="I248" s="55"/>
      <c r="J248" s="55"/>
      <c r="K248" s="55"/>
      <c r="L248" s="56"/>
      <c r="M248" s="1"/>
      <c r="N248" s="1"/>
      <c r="O248" s="1"/>
    </row>
    <row r="249" spans="1:15" ht="12.75" customHeight="1">
      <c r="A249" s="1"/>
      <c r="B249" s="1"/>
      <c r="C249" s="55"/>
      <c r="D249" s="55"/>
      <c r="E249" s="55"/>
      <c r="F249" s="55"/>
      <c r="G249" s="55"/>
      <c r="H249" s="55"/>
      <c r="I249" s="55"/>
      <c r="J249" s="55"/>
      <c r="K249" s="55"/>
      <c r="L249" s="56"/>
      <c r="M249" s="1"/>
      <c r="N249" s="1"/>
      <c r="O249" s="1"/>
    </row>
    <row r="250" spans="1:15" ht="12.75" customHeight="1">
      <c r="A250" s="1"/>
      <c r="B250" s="1"/>
      <c r="C250" s="55"/>
      <c r="D250" s="55"/>
      <c r="E250" s="55"/>
      <c r="F250" s="55"/>
      <c r="G250" s="55"/>
      <c r="H250" s="55"/>
      <c r="I250" s="55"/>
      <c r="J250" s="55"/>
      <c r="K250" s="55"/>
      <c r="L250" s="56"/>
      <c r="M250" s="1"/>
      <c r="N250" s="1"/>
      <c r="O250" s="1"/>
    </row>
    <row r="251" spans="1:15" ht="12.75" customHeight="1">
      <c r="A251" s="1"/>
      <c r="B251" s="1"/>
      <c r="C251" s="55"/>
      <c r="D251" s="55"/>
      <c r="E251" s="55"/>
      <c r="F251" s="55"/>
      <c r="G251" s="55"/>
      <c r="H251" s="55"/>
      <c r="I251" s="55"/>
      <c r="J251" s="55"/>
      <c r="K251" s="55"/>
      <c r="L251" s="56"/>
      <c r="M251" s="1"/>
      <c r="N251" s="1"/>
      <c r="O251" s="1"/>
    </row>
    <row r="252" spans="1:15" ht="12.75" customHeight="1">
      <c r="A252" s="1"/>
      <c r="B252" s="1"/>
      <c r="C252" s="55"/>
      <c r="D252" s="55"/>
      <c r="E252" s="55"/>
      <c r="F252" s="55"/>
      <c r="G252" s="55"/>
      <c r="H252" s="55"/>
      <c r="I252" s="55"/>
      <c r="J252" s="55"/>
      <c r="K252" s="55"/>
      <c r="L252" s="56"/>
      <c r="M252" s="1"/>
      <c r="N252" s="1"/>
      <c r="O252" s="1"/>
    </row>
    <row r="253" spans="1:15" ht="12.75" customHeight="1">
      <c r="A253" s="1"/>
      <c r="B253" s="1"/>
      <c r="C253" s="55"/>
      <c r="D253" s="55"/>
      <c r="E253" s="55"/>
      <c r="F253" s="55"/>
      <c r="G253" s="55"/>
      <c r="H253" s="55"/>
      <c r="I253" s="55"/>
      <c r="J253" s="55"/>
      <c r="K253" s="55"/>
      <c r="L253" s="56"/>
      <c r="M253" s="1"/>
      <c r="N253" s="1"/>
      <c r="O253" s="1"/>
    </row>
    <row r="254" spans="1:15" ht="12.75" customHeight="1">
      <c r="A254" s="1"/>
      <c r="B254" s="1"/>
      <c r="C254" s="55"/>
      <c r="D254" s="55"/>
      <c r="E254" s="55"/>
      <c r="F254" s="55"/>
      <c r="G254" s="55"/>
      <c r="H254" s="55"/>
      <c r="I254" s="55"/>
      <c r="J254" s="55"/>
      <c r="K254" s="55"/>
      <c r="L254" s="56"/>
      <c r="M254" s="1"/>
      <c r="N254" s="1"/>
      <c r="O254" s="1"/>
    </row>
    <row r="255" spans="1:15" ht="12.75" customHeight="1">
      <c r="A255" s="1"/>
      <c r="B255" s="1"/>
      <c r="C255" s="55"/>
      <c r="D255" s="55"/>
      <c r="E255" s="55"/>
      <c r="F255" s="55"/>
      <c r="G255" s="55"/>
      <c r="H255" s="55"/>
      <c r="I255" s="55"/>
      <c r="J255" s="55"/>
      <c r="K255" s="55"/>
      <c r="L255" s="56"/>
      <c r="M255" s="1"/>
      <c r="N255" s="1"/>
      <c r="O255" s="1"/>
    </row>
    <row r="256" spans="1:15" ht="12.75" customHeight="1">
      <c r="A256" s="1"/>
      <c r="B256" s="1"/>
      <c r="C256" s="55"/>
      <c r="D256" s="55"/>
      <c r="E256" s="55"/>
      <c r="F256" s="55"/>
      <c r="G256" s="55"/>
      <c r="H256" s="55"/>
      <c r="I256" s="55"/>
      <c r="J256" s="55"/>
      <c r="K256" s="55"/>
      <c r="L256" s="56"/>
      <c r="M256" s="1"/>
      <c r="N256" s="1"/>
      <c r="O256" s="1"/>
    </row>
    <row r="257" spans="1:15" ht="12.75" customHeight="1">
      <c r="A257" s="1"/>
      <c r="B257" s="1"/>
      <c r="C257" s="55"/>
      <c r="D257" s="55"/>
      <c r="E257" s="55"/>
      <c r="F257" s="55"/>
      <c r="G257" s="55"/>
      <c r="H257" s="55"/>
      <c r="I257" s="55"/>
      <c r="J257" s="55"/>
      <c r="K257" s="55"/>
      <c r="L257" s="56"/>
      <c r="M257" s="1"/>
      <c r="N257" s="1"/>
      <c r="O257" s="1"/>
    </row>
    <row r="258" spans="1:15" ht="12.75" customHeight="1">
      <c r="A258" s="1"/>
      <c r="B258" s="1"/>
      <c r="C258" s="55"/>
      <c r="D258" s="55"/>
      <c r="E258" s="55"/>
      <c r="F258" s="55"/>
      <c r="G258" s="55"/>
      <c r="H258" s="55"/>
      <c r="I258" s="55"/>
      <c r="J258" s="55"/>
      <c r="K258" s="55"/>
      <c r="L258" s="56"/>
      <c r="M258" s="1"/>
      <c r="N258" s="1"/>
      <c r="O258" s="1"/>
    </row>
    <row r="259" spans="1:15" ht="12.75" customHeight="1">
      <c r="A259" s="1"/>
      <c r="B259" s="1"/>
      <c r="C259" s="55"/>
      <c r="D259" s="55"/>
      <c r="E259" s="55"/>
      <c r="F259" s="55"/>
      <c r="G259" s="55"/>
      <c r="H259" s="55"/>
      <c r="I259" s="55"/>
      <c r="J259" s="55"/>
      <c r="K259" s="55"/>
      <c r="L259" s="56"/>
      <c r="M259" s="1"/>
      <c r="N259" s="1"/>
      <c r="O259" s="1"/>
    </row>
    <row r="260" spans="1:15" ht="12.75" customHeight="1">
      <c r="A260" s="1"/>
      <c r="B260" s="1"/>
      <c r="C260" s="55"/>
      <c r="D260" s="55"/>
      <c r="E260" s="55"/>
      <c r="F260" s="55"/>
      <c r="G260" s="55"/>
      <c r="H260" s="55"/>
      <c r="I260" s="55"/>
      <c r="J260" s="55"/>
      <c r="K260" s="55"/>
      <c r="L260" s="56"/>
      <c r="M260" s="1"/>
      <c r="N260" s="1"/>
      <c r="O260" s="1"/>
    </row>
    <row r="261" spans="1:15" ht="12.75" customHeight="1">
      <c r="A261" s="1"/>
      <c r="B261" s="1"/>
      <c r="C261" s="55"/>
      <c r="D261" s="55"/>
      <c r="E261" s="55"/>
      <c r="F261" s="55"/>
      <c r="G261" s="55"/>
      <c r="H261" s="55"/>
      <c r="I261" s="55"/>
      <c r="J261" s="55"/>
      <c r="K261" s="55"/>
      <c r="L261" s="56"/>
      <c r="M261" s="1"/>
      <c r="N261" s="1"/>
      <c r="O261" s="1"/>
    </row>
    <row r="262" spans="1:15" ht="12.75" customHeight="1">
      <c r="A262" s="1"/>
      <c r="B262" s="1"/>
      <c r="C262" s="55"/>
      <c r="D262" s="55"/>
      <c r="E262" s="55"/>
      <c r="F262" s="55"/>
      <c r="G262" s="55"/>
      <c r="H262" s="55"/>
      <c r="I262" s="55"/>
      <c r="J262" s="55"/>
      <c r="K262" s="55"/>
      <c r="L262" s="56"/>
      <c r="M262" s="1"/>
      <c r="N262" s="1"/>
      <c r="O262" s="1"/>
    </row>
    <row r="263" spans="1:15" ht="12.75" customHeight="1">
      <c r="A263" s="1"/>
      <c r="B263" s="1"/>
      <c r="C263" s="55"/>
      <c r="D263" s="55"/>
      <c r="E263" s="55"/>
      <c r="F263" s="55"/>
      <c r="G263" s="55"/>
      <c r="H263" s="55"/>
      <c r="I263" s="55"/>
      <c r="J263" s="55"/>
      <c r="K263" s="55"/>
      <c r="L263" s="56"/>
      <c r="M263" s="1"/>
      <c r="N263" s="1"/>
      <c r="O263" s="1"/>
    </row>
    <row r="264" spans="1:15" ht="12.75" customHeight="1">
      <c r="A264" s="1"/>
      <c r="B264" s="1"/>
      <c r="C264" s="55"/>
      <c r="D264" s="55"/>
      <c r="E264" s="55"/>
      <c r="F264" s="55"/>
      <c r="G264" s="55"/>
      <c r="H264" s="55"/>
      <c r="I264" s="55"/>
      <c r="J264" s="55"/>
      <c r="K264" s="55"/>
      <c r="L264" s="56"/>
      <c r="M264" s="1"/>
      <c r="N264" s="1"/>
      <c r="O264" s="1"/>
    </row>
    <row r="265" spans="1:15" ht="12.75" customHeight="1">
      <c r="A265" s="1"/>
      <c r="B265" s="1"/>
      <c r="C265" s="55"/>
      <c r="D265" s="55"/>
      <c r="E265" s="55"/>
      <c r="F265" s="55"/>
      <c r="G265" s="55"/>
      <c r="H265" s="55"/>
      <c r="I265" s="55"/>
      <c r="J265" s="55"/>
      <c r="K265" s="55"/>
      <c r="L265" s="56"/>
      <c r="M265" s="1"/>
      <c r="N265" s="1"/>
      <c r="O265" s="1"/>
    </row>
    <row r="266" spans="1:15" ht="12.75" customHeight="1">
      <c r="A266" s="1"/>
      <c r="B266" s="1"/>
      <c r="C266" s="55"/>
      <c r="D266" s="55"/>
      <c r="E266" s="55"/>
      <c r="F266" s="55"/>
      <c r="G266" s="55"/>
      <c r="H266" s="55"/>
      <c r="I266" s="55"/>
      <c r="J266" s="55"/>
      <c r="K266" s="55"/>
      <c r="L266" s="56"/>
      <c r="M266" s="1"/>
      <c r="N266" s="1"/>
      <c r="O266" s="1"/>
    </row>
    <row r="267" spans="1:15" ht="12.75" customHeight="1">
      <c r="A267" s="1"/>
      <c r="B267" s="1"/>
      <c r="C267" s="55"/>
      <c r="D267" s="55"/>
      <c r="E267" s="55"/>
      <c r="F267" s="55"/>
      <c r="G267" s="55"/>
      <c r="H267" s="55"/>
      <c r="I267" s="55"/>
      <c r="J267" s="55"/>
      <c r="K267" s="55"/>
      <c r="L267" s="56"/>
      <c r="M267" s="1"/>
      <c r="N267" s="1"/>
      <c r="O267" s="1"/>
    </row>
    <row r="268" spans="1:15" ht="12.75" customHeight="1">
      <c r="A268" s="1"/>
      <c r="B268" s="1"/>
      <c r="C268" s="55"/>
      <c r="D268" s="55"/>
      <c r="E268" s="55"/>
      <c r="F268" s="55"/>
      <c r="G268" s="55"/>
      <c r="H268" s="55"/>
      <c r="I268" s="55"/>
      <c r="J268" s="55"/>
      <c r="K268" s="55"/>
      <c r="L268" s="56"/>
      <c r="M268" s="1"/>
      <c r="N268" s="1"/>
      <c r="O268" s="1"/>
    </row>
    <row r="269" spans="1:15" ht="12.75" customHeight="1">
      <c r="A269" s="1"/>
      <c r="B269" s="1"/>
      <c r="C269" s="55"/>
      <c r="D269" s="55"/>
      <c r="E269" s="55"/>
      <c r="F269" s="55"/>
      <c r="G269" s="55"/>
      <c r="H269" s="55"/>
      <c r="I269" s="55"/>
      <c r="J269" s="55"/>
      <c r="K269" s="55"/>
      <c r="L269" s="56"/>
      <c r="M269" s="1"/>
      <c r="N269" s="1"/>
      <c r="O269" s="1"/>
    </row>
    <row r="270" spans="1:15" ht="12.75" customHeight="1">
      <c r="A270" s="1"/>
      <c r="B270" s="1"/>
      <c r="C270" s="55"/>
      <c r="D270" s="55"/>
      <c r="E270" s="55"/>
      <c r="F270" s="55"/>
      <c r="G270" s="55"/>
      <c r="H270" s="55"/>
      <c r="I270" s="55"/>
      <c r="J270" s="55"/>
      <c r="K270" s="55"/>
      <c r="L270" s="56"/>
      <c r="M270" s="1"/>
      <c r="N270" s="1"/>
      <c r="O270" s="1"/>
    </row>
    <row r="271" spans="1:15" ht="12.75" customHeight="1">
      <c r="A271" s="1"/>
      <c r="B271" s="1"/>
      <c r="C271" s="55"/>
      <c r="D271" s="55"/>
      <c r="E271" s="55"/>
      <c r="F271" s="55"/>
      <c r="G271" s="55"/>
      <c r="H271" s="55"/>
      <c r="I271" s="55"/>
      <c r="J271" s="55"/>
      <c r="K271" s="55"/>
      <c r="L271" s="56"/>
      <c r="M271" s="1"/>
      <c r="N271" s="1"/>
      <c r="O271" s="1"/>
    </row>
    <row r="272" spans="1:15" ht="12.75" customHeight="1">
      <c r="A272" s="1"/>
      <c r="B272" s="1"/>
      <c r="C272" s="55"/>
      <c r="D272" s="55"/>
      <c r="E272" s="55"/>
      <c r="F272" s="55"/>
      <c r="G272" s="55"/>
      <c r="H272" s="55"/>
      <c r="I272" s="55"/>
      <c r="J272" s="55"/>
      <c r="K272" s="55"/>
      <c r="L272" s="56"/>
      <c r="M272" s="1"/>
      <c r="N272" s="1"/>
      <c r="O272" s="1"/>
    </row>
    <row r="273" spans="1:15" ht="12.75" customHeight="1">
      <c r="A273" s="1"/>
      <c r="B273" s="1"/>
      <c r="C273" s="55"/>
      <c r="D273" s="55"/>
      <c r="E273" s="55"/>
      <c r="F273" s="55"/>
      <c r="G273" s="55"/>
      <c r="H273" s="55"/>
      <c r="I273" s="55"/>
      <c r="J273" s="55"/>
      <c r="K273" s="55"/>
      <c r="L273" s="56"/>
      <c r="M273" s="1"/>
      <c r="N273" s="1"/>
      <c r="O273" s="1"/>
    </row>
    <row r="274" spans="1:15" ht="12.75" customHeight="1">
      <c r="A274" s="1"/>
      <c r="B274" s="1"/>
      <c r="C274" s="55"/>
      <c r="D274" s="55"/>
      <c r="E274" s="55"/>
      <c r="F274" s="55"/>
      <c r="G274" s="55"/>
      <c r="H274" s="55"/>
      <c r="I274" s="55"/>
      <c r="J274" s="55"/>
      <c r="K274" s="55"/>
      <c r="L274" s="56"/>
      <c r="M274" s="1"/>
      <c r="N274" s="1"/>
      <c r="O274" s="1"/>
    </row>
    <row r="275" spans="1:15" ht="12.75" customHeight="1">
      <c r="A275" s="1"/>
      <c r="B275" s="1"/>
      <c r="C275" s="55"/>
      <c r="D275" s="55"/>
      <c r="E275" s="55"/>
      <c r="F275" s="55"/>
      <c r="G275" s="55"/>
      <c r="H275" s="55"/>
      <c r="I275" s="55"/>
      <c r="J275" s="55"/>
      <c r="K275" s="55"/>
      <c r="L275" s="56"/>
      <c r="M275" s="1"/>
      <c r="N275" s="1"/>
      <c r="O275" s="1"/>
    </row>
    <row r="276" spans="1:15" ht="12.75" customHeight="1">
      <c r="A276" s="1"/>
      <c r="B276" s="1"/>
      <c r="C276" s="55"/>
      <c r="D276" s="55"/>
      <c r="E276" s="55"/>
      <c r="F276" s="55"/>
      <c r="G276" s="55"/>
      <c r="H276" s="55"/>
      <c r="I276" s="55"/>
      <c r="J276" s="55"/>
      <c r="K276" s="55"/>
      <c r="L276" s="56"/>
      <c r="M276" s="1"/>
      <c r="N276" s="1"/>
      <c r="O276" s="1"/>
    </row>
    <row r="277" spans="1:15" ht="12.75" customHeight="1">
      <c r="A277" s="1"/>
      <c r="B277" s="1"/>
      <c r="C277" s="55"/>
      <c r="D277" s="55"/>
      <c r="E277" s="55"/>
      <c r="F277" s="55"/>
      <c r="G277" s="55"/>
      <c r="H277" s="55"/>
      <c r="I277" s="55"/>
      <c r="J277" s="55"/>
      <c r="K277" s="55"/>
      <c r="L277" s="56"/>
      <c r="M277" s="1"/>
      <c r="N277" s="1"/>
      <c r="O277" s="1"/>
    </row>
    <row r="278" spans="1:15" ht="12.75" customHeight="1">
      <c r="A278" s="1"/>
      <c r="B278" s="1"/>
      <c r="C278" s="55"/>
      <c r="D278" s="55"/>
      <c r="E278" s="55"/>
      <c r="F278" s="55"/>
      <c r="G278" s="55"/>
      <c r="H278" s="55"/>
      <c r="I278" s="55"/>
      <c r="J278" s="55"/>
      <c r="K278" s="55"/>
      <c r="L278" s="56"/>
      <c r="M278" s="1"/>
      <c r="N278" s="1"/>
      <c r="O278" s="1"/>
    </row>
    <row r="279" spans="1:15" ht="12.75" customHeight="1">
      <c r="A279" s="1"/>
      <c r="B279" s="1"/>
      <c r="C279" s="55"/>
      <c r="D279" s="55"/>
      <c r="E279" s="55"/>
      <c r="F279" s="55"/>
      <c r="G279" s="55"/>
      <c r="H279" s="55"/>
      <c r="I279" s="55"/>
      <c r="J279" s="55"/>
      <c r="K279" s="55"/>
      <c r="L279" s="56"/>
      <c r="M279" s="1"/>
      <c r="N279" s="1"/>
      <c r="O279" s="1"/>
    </row>
    <row r="280" spans="1:15" ht="12.75" customHeight="1">
      <c r="A280" s="1"/>
      <c r="B280" s="1"/>
      <c r="C280" s="55"/>
      <c r="D280" s="55"/>
      <c r="E280" s="55"/>
      <c r="F280" s="55"/>
      <c r="G280" s="55"/>
      <c r="H280" s="55"/>
      <c r="I280" s="55"/>
      <c r="J280" s="55"/>
      <c r="K280" s="55"/>
      <c r="L280" s="56"/>
      <c r="M280" s="1"/>
      <c r="N280" s="1"/>
      <c r="O280" s="1"/>
    </row>
    <row r="281" spans="1:15" ht="12.75" customHeight="1">
      <c r="A281" s="1"/>
      <c r="B281" s="1"/>
      <c r="C281" s="55"/>
      <c r="D281" s="55"/>
      <c r="E281" s="55"/>
      <c r="F281" s="55"/>
      <c r="G281" s="55"/>
      <c r="H281" s="55"/>
      <c r="I281" s="55"/>
      <c r="J281" s="55"/>
      <c r="K281" s="55"/>
      <c r="L281" s="56"/>
      <c r="M281" s="1"/>
      <c r="N281" s="1"/>
      <c r="O281" s="1"/>
    </row>
    <row r="282" spans="1:15" ht="12.75" customHeight="1">
      <c r="A282" s="1"/>
      <c r="B282" s="1"/>
      <c r="C282" s="55"/>
      <c r="D282" s="55"/>
      <c r="E282" s="55"/>
      <c r="F282" s="55"/>
      <c r="G282" s="55"/>
      <c r="H282" s="55"/>
      <c r="I282" s="55"/>
      <c r="J282" s="55"/>
      <c r="K282" s="55"/>
      <c r="L282" s="56"/>
      <c r="M282" s="1"/>
      <c r="N282" s="1"/>
      <c r="O282" s="1"/>
    </row>
    <row r="283" spans="1:15" ht="12.75" customHeight="1">
      <c r="A283" s="1"/>
      <c r="B283" s="1"/>
      <c r="C283" s="55"/>
      <c r="D283" s="55"/>
      <c r="E283" s="55"/>
      <c r="F283" s="55"/>
      <c r="G283" s="55"/>
      <c r="H283" s="55"/>
      <c r="I283" s="55"/>
      <c r="J283" s="55"/>
      <c r="K283" s="55"/>
      <c r="L283" s="56"/>
      <c r="M283" s="1"/>
      <c r="N283" s="1"/>
      <c r="O283" s="1"/>
    </row>
    <row r="284" spans="1:15" ht="12.75" customHeight="1">
      <c r="A284" s="1"/>
      <c r="B284" s="1"/>
      <c r="C284" s="55"/>
      <c r="D284" s="55"/>
      <c r="E284" s="55"/>
      <c r="F284" s="55"/>
      <c r="G284" s="55"/>
      <c r="H284" s="55"/>
      <c r="I284" s="55"/>
      <c r="J284" s="55"/>
      <c r="K284" s="55"/>
      <c r="L284" s="56"/>
      <c r="M284" s="1"/>
      <c r="N284" s="1"/>
      <c r="O284" s="1"/>
    </row>
    <row r="285" spans="1:15" ht="12.75" customHeight="1">
      <c r="A285" s="1"/>
      <c r="B285" s="1"/>
      <c r="C285" s="55"/>
      <c r="D285" s="55"/>
      <c r="E285" s="55"/>
      <c r="F285" s="55"/>
      <c r="G285" s="55"/>
      <c r="H285" s="55"/>
      <c r="I285" s="55"/>
      <c r="J285" s="55"/>
      <c r="K285" s="55"/>
      <c r="L285" s="56"/>
      <c r="M285" s="1"/>
      <c r="N285" s="1"/>
      <c r="O285" s="1"/>
    </row>
    <row r="286" spans="1:15" ht="12.75" customHeight="1">
      <c r="A286" s="1"/>
      <c r="B286" s="1"/>
      <c r="C286" s="55"/>
      <c r="D286" s="55"/>
      <c r="E286" s="55"/>
      <c r="F286" s="55"/>
      <c r="G286" s="55"/>
      <c r="H286" s="55"/>
      <c r="I286" s="55"/>
      <c r="J286" s="55"/>
      <c r="K286" s="55"/>
      <c r="L286" s="56"/>
      <c r="M286" s="1"/>
      <c r="N286" s="1"/>
      <c r="O286" s="1"/>
    </row>
    <row r="287" spans="1:15" ht="12.75" customHeight="1">
      <c r="A287" s="1"/>
      <c r="B287" s="1"/>
      <c r="C287" s="55"/>
      <c r="D287" s="55"/>
      <c r="E287" s="55"/>
      <c r="F287" s="55"/>
      <c r="G287" s="55"/>
      <c r="H287" s="55"/>
      <c r="I287" s="55"/>
      <c r="J287" s="55"/>
      <c r="K287" s="55"/>
      <c r="L287" s="56"/>
      <c r="M287" s="1"/>
      <c r="N287" s="1"/>
      <c r="O287" s="1"/>
    </row>
    <row r="288" spans="1:15" ht="12.75" customHeight="1">
      <c r="A288" s="1"/>
      <c r="B288" s="1"/>
      <c r="C288" s="55"/>
      <c r="D288" s="55"/>
      <c r="E288" s="55"/>
      <c r="F288" s="55"/>
      <c r="G288" s="55"/>
      <c r="H288" s="55"/>
      <c r="I288" s="55"/>
      <c r="J288" s="55"/>
      <c r="K288" s="55"/>
      <c r="L288" s="56"/>
      <c r="M288" s="1"/>
      <c r="N288" s="1"/>
      <c r="O288" s="1"/>
    </row>
    <row r="289" spans="1:15" ht="12.75" customHeight="1">
      <c r="A289" s="1"/>
      <c r="B289" s="1"/>
      <c r="C289" s="55"/>
      <c r="D289" s="55"/>
      <c r="E289" s="55"/>
      <c r="F289" s="55"/>
      <c r="G289" s="55"/>
      <c r="H289" s="55"/>
      <c r="I289" s="55"/>
      <c r="J289" s="55"/>
      <c r="K289" s="55"/>
      <c r="L289" s="56"/>
      <c r="M289" s="1"/>
      <c r="N289" s="1"/>
      <c r="O289" s="1"/>
    </row>
    <row r="290" spans="1:15" ht="12.75" customHeight="1">
      <c r="A290" s="1"/>
      <c r="B290" s="1"/>
      <c r="C290" s="55"/>
      <c r="D290" s="55"/>
      <c r="E290" s="55"/>
      <c r="F290" s="55"/>
      <c r="G290" s="55"/>
      <c r="H290" s="55"/>
      <c r="I290" s="55"/>
      <c r="J290" s="55"/>
      <c r="K290" s="55"/>
      <c r="L290" s="56"/>
      <c r="M290" s="1"/>
      <c r="N290" s="1"/>
      <c r="O290" s="1"/>
    </row>
    <row r="291" spans="1:15" ht="12.75" customHeight="1">
      <c r="A291" s="1"/>
      <c r="B291" s="1"/>
      <c r="C291" s="55"/>
      <c r="D291" s="55"/>
      <c r="E291" s="55"/>
      <c r="F291" s="55"/>
      <c r="G291" s="55"/>
      <c r="H291" s="55"/>
      <c r="I291" s="55"/>
      <c r="J291" s="55"/>
      <c r="K291" s="55"/>
      <c r="L291" s="56"/>
      <c r="M291" s="1"/>
      <c r="N291" s="1"/>
      <c r="O291" s="1"/>
    </row>
    <row r="292" spans="1:15" ht="12.75" customHeight="1">
      <c r="A292" s="1"/>
      <c r="B292" s="1"/>
      <c r="C292" s="55"/>
      <c r="D292" s="55"/>
      <c r="E292" s="55"/>
      <c r="F292" s="55"/>
      <c r="G292" s="55"/>
      <c r="H292" s="55"/>
      <c r="I292" s="55"/>
      <c r="J292" s="55"/>
      <c r="K292" s="55"/>
      <c r="L292" s="56"/>
      <c r="M292" s="1"/>
      <c r="N292" s="1"/>
      <c r="O292" s="1"/>
    </row>
    <row r="293" spans="1:15" ht="12.75" customHeight="1">
      <c r="A293" s="1"/>
      <c r="B293" s="1"/>
      <c r="C293" s="61"/>
      <c r="D293" s="61"/>
      <c r="E293" s="61"/>
      <c r="F293" s="61"/>
      <c r="G293" s="61"/>
      <c r="H293" s="61"/>
      <c r="I293" s="61"/>
      <c r="J293" s="61"/>
      <c r="K293" s="61"/>
      <c r="L293" s="56"/>
      <c r="M293" s="1"/>
      <c r="N293" s="1"/>
      <c r="O293" s="1"/>
    </row>
    <row r="294" spans="1:15" ht="12.75" customHeight="1">
      <c r="A294" s="1"/>
      <c r="B294" s="1"/>
      <c r="C294" s="55"/>
      <c r="D294" s="55"/>
      <c r="E294" s="55"/>
      <c r="F294" s="55"/>
      <c r="G294" s="55"/>
      <c r="H294" s="55"/>
      <c r="I294" s="55"/>
      <c r="J294" s="55"/>
      <c r="K294" s="55"/>
      <c r="L294" s="56"/>
      <c r="M294" s="1"/>
      <c r="N294" s="1"/>
      <c r="O294" s="1"/>
    </row>
    <row r="295" spans="1:15" ht="12.75" customHeight="1">
      <c r="A295" s="1"/>
      <c r="B295" s="1"/>
      <c r="C295" s="55"/>
      <c r="D295" s="55"/>
      <c r="E295" s="55"/>
      <c r="F295" s="55"/>
      <c r="G295" s="55"/>
      <c r="H295" s="55"/>
      <c r="I295" s="55"/>
      <c r="J295" s="55"/>
      <c r="K295" s="55"/>
      <c r="L295" s="56"/>
      <c r="M295" s="1"/>
      <c r="N295" s="1"/>
      <c r="O295" s="1"/>
    </row>
    <row r="296" spans="1:15" ht="12.75" customHeight="1">
      <c r="A296" s="1"/>
      <c r="B296" s="1"/>
      <c r="C296" s="55"/>
      <c r="D296" s="55"/>
      <c r="E296" s="55"/>
      <c r="F296" s="55"/>
      <c r="G296" s="55"/>
      <c r="H296" s="55"/>
      <c r="I296" s="55"/>
      <c r="J296" s="55"/>
      <c r="K296" s="55"/>
      <c r="L296" s="56"/>
      <c r="M296" s="1"/>
      <c r="N296" s="1"/>
      <c r="O296" s="1"/>
    </row>
    <row r="297" spans="1:15" ht="12.75" customHeight="1">
      <c r="A297" s="1"/>
      <c r="B297" s="1"/>
      <c r="C297" s="55"/>
      <c r="D297" s="55"/>
      <c r="E297" s="55"/>
      <c r="F297" s="55"/>
      <c r="G297" s="55"/>
      <c r="H297" s="55"/>
      <c r="I297" s="55"/>
      <c r="J297" s="55"/>
      <c r="K297" s="55"/>
      <c r="L297" s="56"/>
      <c r="M297" s="1"/>
      <c r="N297" s="1"/>
      <c r="O297" s="1"/>
    </row>
    <row r="298" spans="1:15" ht="12.75" customHeight="1">
      <c r="A298" s="1"/>
      <c r="B298" s="1"/>
      <c r="C298" s="55"/>
      <c r="D298" s="55"/>
      <c r="E298" s="55"/>
      <c r="F298" s="55"/>
      <c r="G298" s="55"/>
      <c r="H298" s="55"/>
      <c r="I298" s="55"/>
      <c r="J298" s="55"/>
      <c r="K298" s="55"/>
      <c r="L298" s="56"/>
      <c r="M298" s="1"/>
      <c r="N298" s="1"/>
      <c r="O298" s="1"/>
    </row>
    <row r="299" spans="1:15" ht="12.75" customHeight="1">
      <c r="A299" s="1"/>
      <c r="B299" s="1"/>
      <c r="C299" s="55"/>
      <c r="D299" s="55"/>
      <c r="E299" s="55"/>
      <c r="F299" s="55"/>
      <c r="G299" s="55"/>
      <c r="H299" s="55"/>
      <c r="I299" s="55"/>
      <c r="J299" s="55"/>
      <c r="K299" s="55"/>
      <c r="L299" s="56"/>
      <c r="M299" s="1"/>
      <c r="N299" s="1"/>
      <c r="O299" s="1"/>
    </row>
    <row r="300" spans="1:15" ht="12.75" customHeight="1">
      <c r="A300" s="1"/>
      <c r="B300" s="1"/>
      <c r="C300" s="55"/>
      <c r="D300" s="55"/>
      <c r="E300" s="55"/>
      <c r="F300" s="55"/>
      <c r="G300" s="55"/>
      <c r="H300" s="55"/>
      <c r="I300" s="55"/>
      <c r="J300" s="55"/>
      <c r="K300" s="55"/>
      <c r="L300" s="56"/>
      <c r="M300" s="1"/>
      <c r="N300" s="1"/>
      <c r="O300" s="1"/>
    </row>
    <row r="301" spans="1:15" ht="12.75" customHeight="1">
      <c r="A301" s="1"/>
      <c r="B301" s="1"/>
      <c r="C301" s="55"/>
      <c r="D301" s="55"/>
      <c r="E301" s="55"/>
      <c r="F301" s="55"/>
      <c r="G301" s="55"/>
      <c r="H301" s="55"/>
      <c r="I301" s="55"/>
      <c r="J301" s="55"/>
      <c r="K301" s="55"/>
      <c r="L301" s="56"/>
      <c r="M301" s="1"/>
      <c r="N301" s="1"/>
      <c r="O301" s="1"/>
    </row>
    <row r="302" spans="1:15" ht="12.75" customHeight="1">
      <c r="A302" s="1"/>
      <c r="B302" s="1"/>
      <c r="C302" s="55"/>
      <c r="D302" s="55"/>
      <c r="E302" s="55"/>
      <c r="F302" s="55"/>
      <c r="G302" s="55"/>
      <c r="H302" s="55"/>
      <c r="I302" s="55"/>
      <c r="J302" s="55"/>
      <c r="K302" s="55"/>
      <c r="L302" s="56"/>
      <c r="M302" s="1"/>
      <c r="N302" s="1"/>
      <c r="O302" s="1"/>
    </row>
    <row r="303" spans="1:15" ht="12.75" customHeight="1">
      <c r="A303" s="1"/>
      <c r="B303" s="1"/>
      <c r="C303" s="55"/>
      <c r="D303" s="55"/>
      <c r="E303" s="55"/>
      <c r="F303" s="55"/>
      <c r="G303" s="55"/>
      <c r="H303" s="55"/>
      <c r="I303" s="55"/>
      <c r="J303" s="55"/>
      <c r="K303" s="55"/>
      <c r="L303" s="56"/>
      <c r="M303" s="1"/>
      <c r="N303" s="1"/>
      <c r="O303" s="1"/>
    </row>
    <row r="304" spans="1:15" ht="12.75" customHeight="1">
      <c r="A304" s="1"/>
      <c r="B304" s="1"/>
      <c r="C304" s="55"/>
      <c r="D304" s="55"/>
      <c r="E304" s="55"/>
      <c r="F304" s="55"/>
      <c r="G304" s="55"/>
      <c r="H304" s="55"/>
      <c r="I304" s="55"/>
      <c r="J304" s="55"/>
      <c r="K304" s="55"/>
      <c r="L304" s="56"/>
      <c r="M304" s="1"/>
      <c r="N304" s="1"/>
      <c r="O304" s="1"/>
    </row>
    <row r="305" spans="1:15" ht="12.75" customHeight="1">
      <c r="A305" s="1"/>
      <c r="B305" s="1"/>
      <c r="C305" s="55"/>
      <c r="D305" s="55"/>
      <c r="E305" s="55"/>
      <c r="F305" s="55"/>
      <c r="G305" s="55"/>
      <c r="H305" s="55"/>
      <c r="I305" s="55"/>
      <c r="J305" s="55"/>
      <c r="K305" s="55"/>
      <c r="L305" s="56"/>
      <c r="M305" s="1"/>
      <c r="N305" s="1"/>
      <c r="O305" s="1"/>
    </row>
    <row r="306" spans="1:15" ht="12.75" customHeight="1">
      <c r="A306" s="1"/>
      <c r="B306" s="1"/>
      <c r="C306" s="55"/>
      <c r="D306" s="55"/>
      <c r="E306" s="55"/>
      <c r="F306" s="55"/>
      <c r="G306" s="55"/>
      <c r="H306" s="55"/>
      <c r="I306" s="55"/>
      <c r="J306" s="55"/>
      <c r="K306" s="55"/>
      <c r="L306" s="56"/>
      <c r="M306" s="1"/>
      <c r="N306" s="1"/>
      <c r="O306" s="1"/>
    </row>
    <row r="307" spans="1:15" ht="12.75" customHeight="1">
      <c r="A307" s="1"/>
      <c r="B307" s="1"/>
      <c r="C307" s="55"/>
      <c r="D307" s="55"/>
      <c r="E307" s="55"/>
      <c r="F307" s="55"/>
      <c r="G307" s="55"/>
      <c r="H307" s="55"/>
      <c r="I307" s="55"/>
      <c r="J307" s="55"/>
      <c r="K307" s="55"/>
      <c r="L307" s="56"/>
      <c r="M307" s="1"/>
      <c r="N307" s="1"/>
      <c r="O307" s="1"/>
    </row>
    <row r="308" spans="1:15" ht="12.75" customHeight="1">
      <c r="A308" s="1"/>
      <c r="B308" s="1"/>
      <c r="C308" s="55"/>
      <c r="D308" s="55"/>
      <c r="E308" s="55"/>
      <c r="F308" s="55"/>
      <c r="G308" s="55"/>
      <c r="H308" s="55"/>
      <c r="I308" s="55"/>
      <c r="J308" s="55"/>
      <c r="K308" s="55"/>
      <c r="L308" s="56"/>
      <c r="M308" s="1"/>
      <c r="N308" s="1"/>
      <c r="O308" s="1"/>
    </row>
    <row r="309" spans="1:15" ht="12.75" customHeight="1">
      <c r="A309" s="1"/>
      <c r="B309" s="1"/>
      <c r="C309" s="55"/>
      <c r="D309" s="55"/>
      <c r="E309" s="55"/>
      <c r="F309" s="55"/>
      <c r="G309" s="55"/>
      <c r="H309" s="55"/>
      <c r="I309" s="55"/>
      <c r="J309" s="55"/>
      <c r="K309" s="55"/>
      <c r="L309" s="56"/>
      <c r="M309" s="1"/>
      <c r="N309" s="1"/>
      <c r="O309" s="1"/>
    </row>
    <row r="310" spans="1:15" ht="12.75" customHeight="1">
      <c r="A310" s="1"/>
      <c r="B310" s="1"/>
      <c r="C310" s="55"/>
      <c r="D310" s="55"/>
      <c r="E310" s="55"/>
      <c r="F310" s="55"/>
      <c r="G310" s="55"/>
      <c r="H310" s="55"/>
      <c r="I310" s="55"/>
      <c r="J310" s="55"/>
      <c r="K310" s="55"/>
      <c r="L310" s="56"/>
      <c r="M310" s="1"/>
      <c r="N310" s="1"/>
      <c r="O310" s="1"/>
    </row>
    <row r="311" spans="1:15" ht="12.75" customHeight="1">
      <c r="A311" s="1"/>
      <c r="B311" s="1"/>
      <c r="C311" s="55"/>
      <c r="D311" s="55"/>
      <c r="E311" s="55"/>
      <c r="F311" s="55"/>
      <c r="G311" s="55"/>
      <c r="H311" s="55"/>
      <c r="I311" s="55"/>
      <c r="J311" s="55"/>
      <c r="K311" s="55"/>
      <c r="L311" s="56"/>
      <c r="M311" s="1"/>
      <c r="N311" s="1"/>
      <c r="O311" s="1"/>
    </row>
    <row r="312" spans="1:15" ht="12.75" customHeight="1">
      <c r="A312" s="1"/>
      <c r="B312" s="1"/>
      <c r="C312" s="55"/>
      <c r="D312" s="55"/>
      <c r="E312" s="55"/>
      <c r="F312" s="55"/>
      <c r="G312" s="55"/>
      <c r="H312" s="55"/>
      <c r="I312" s="55"/>
      <c r="J312" s="55"/>
      <c r="K312" s="55"/>
      <c r="L312" s="56"/>
      <c r="M312" s="1"/>
      <c r="N312" s="1"/>
      <c r="O312" s="1"/>
    </row>
    <row r="313" spans="1:15" ht="12.75" customHeight="1">
      <c r="A313" s="1"/>
      <c r="B313" s="1"/>
      <c r="C313" s="55"/>
      <c r="D313" s="55"/>
      <c r="E313" s="55"/>
      <c r="F313" s="55"/>
      <c r="G313" s="55"/>
      <c r="H313" s="55"/>
      <c r="I313" s="55"/>
      <c r="J313" s="55"/>
      <c r="K313" s="55"/>
      <c r="L313" s="56"/>
      <c r="M313" s="1"/>
      <c r="N313" s="1"/>
      <c r="O313" s="1"/>
    </row>
    <row r="314" spans="1:15" ht="12.75" customHeight="1">
      <c r="A314" s="1"/>
      <c r="B314" s="1"/>
      <c r="C314" s="55"/>
      <c r="D314" s="55"/>
      <c r="E314" s="55"/>
      <c r="F314" s="55"/>
      <c r="G314" s="55"/>
      <c r="H314" s="55"/>
      <c r="I314" s="55"/>
      <c r="J314" s="55"/>
      <c r="K314" s="55"/>
      <c r="L314" s="56"/>
      <c r="M314" s="1"/>
      <c r="N314" s="1"/>
      <c r="O314" s="1"/>
    </row>
    <row r="315" spans="1:15" ht="12.75" customHeight="1">
      <c r="A315" s="1"/>
      <c r="B315" s="1"/>
      <c r="C315" s="55"/>
      <c r="D315" s="55"/>
      <c r="E315" s="55"/>
      <c r="F315" s="55"/>
      <c r="G315" s="55"/>
      <c r="H315" s="55"/>
      <c r="I315" s="55"/>
      <c r="J315" s="55"/>
      <c r="K315" s="55"/>
      <c r="L315" s="56"/>
      <c r="M315" s="1"/>
      <c r="N315" s="1"/>
      <c r="O315" s="1"/>
    </row>
    <row r="316" spans="1:15" ht="12.75" customHeight="1">
      <c r="A316" s="1"/>
      <c r="B316" s="1"/>
      <c r="C316" s="55"/>
      <c r="D316" s="55"/>
      <c r="E316" s="55"/>
      <c r="F316" s="55"/>
      <c r="G316" s="55"/>
      <c r="H316" s="55"/>
      <c r="I316" s="55"/>
      <c r="J316" s="55"/>
      <c r="K316" s="55"/>
      <c r="L316" s="56"/>
      <c r="M316" s="1"/>
      <c r="N316" s="1"/>
      <c r="O316" s="1"/>
    </row>
    <row r="317" spans="1:15" ht="12.75" customHeight="1">
      <c r="A317" s="1"/>
      <c r="B317" s="1"/>
      <c r="C317" s="55"/>
      <c r="D317" s="55"/>
      <c r="E317" s="55"/>
      <c r="F317" s="55"/>
      <c r="G317" s="55"/>
      <c r="H317" s="55"/>
      <c r="I317" s="55"/>
      <c r="J317" s="55"/>
      <c r="K317" s="55"/>
      <c r="L317" s="56"/>
      <c r="M317" s="1"/>
      <c r="N317" s="1"/>
      <c r="O317" s="1"/>
    </row>
    <row r="318" spans="1:15" ht="12.75" customHeight="1">
      <c r="A318" s="1"/>
      <c r="B318" s="1"/>
      <c r="C318" s="55"/>
      <c r="D318" s="55"/>
      <c r="E318" s="55"/>
      <c r="F318" s="55"/>
      <c r="G318" s="55"/>
      <c r="H318" s="55"/>
      <c r="I318" s="55"/>
      <c r="J318" s="55"/>
      <c r="K318" s="55"/>
      <c r="L318" s="56"/>
      <c r="M318" s="1"/>
      <c r="N318" s="1"/>
      <c r="O318" s="1"/>
    </row>
    <row r="319" spans="1:15" ht="12.75" customHeight="1">
      <c r="A319" s="1"/>
      <c r="B319" s="1"/>
      <c r="C319" s="55"/>
      <c r="D319" s="55"/>
      <c r="E319" s="55"/>
      <c r="F319" s="55"/>
      <c r="G319" s="55"/>
      <c r="H319" s="55"/>
      <c r="I319" s="55"/>
      <c r="J319" s="55"/>
      <c r="K319" s="55"/>
      <c r="L319" s="56"/>
      <c r="M319" s="1"/>
      <c r="N319" s="1"/>
      <c r="O319" s="1"/>
    </row>
    <row r="320" spans="1:15" ht="12.75" customHeight="1">
      <c r="A320" s="1"/>
      <c r="B320" s="1"/>
      <c r="C320" s="55"/>
      <c r="D320" s="55"/>
      <c r="E320" s="55"/>
      <c r="F320" s="55"/>
      <c r="G320" s="55"/>
      <c r="H320" s="55"/>
      <c r="I320" s="55"/>
      <c r="J320" s="55"/>
      <c r="K320" s="55"/>
      <c r="L320" s="56"/>
      <c r="M320" s="1"/>
      <c r="N320" s="1"/>
      <c r="O320" s="1"/>
    </row>
    <row r="321" spans="1:15" ht="12.75" customHeight="1">
      <c r="A321" s="1"/>
      <c r="B321" s="1"/>
      <c r="C321" s="55"/>
      <c r="D321" s="55"/>
      <c r="E321" s="55"/>
      <c r="F321" s="55"/>
      <c r="G321" s="55"/>
      <c r="H321" s="55"/>
      <c r="I321" s="55"/>
      <c r="J321" s="55"/>
      <c r="K321" s="55"/>
      <c r="L321" s="56"/>
      <c r="M321" s="1"/>
      <c r="N321" s="1"/>
      <c r="O321" s="1"/>
    </row>
    <row r="322" spans="1:15" ht="12.75" customHeight="1">
      <c r="A322" s="1"/>
      <c r="B322" s="1"/>
      <c r="C322" s="55"/>
      <c r="D322" s="55"/>
      <c r="E322" s="55"/>
      <c r="F322" s="55"/>
      <c r="G322" s="55"/>
      <c r="H322" s="55"/>
      <c r="I322" s="55"/>
      <c r="J322" s="55"/>
      <c r="K322" s="55"/>
      <c r="L322" s="56"/>
      <c r="M322" s="1"/>
      <c r="N322" s="1"/>
      <c r="O322" s="1"/>
    </row>
    <row r="323" spans="1:15" ht="12.75" customHeight="1">
      <c r="A323" s="1"/>
      <c r="B323" s="1"/>
      <c r="C323" s="55"/>
      <c r="D323" s="55"/>
      <c r="E323" s="55"/>
      <c r="F323" s="55"/>
      <c r="G323" s="55"/>
      <c r="H323" s="55"/>
      <c r="I323" s="55"/>
      <c r="J323" s="55"/>
      <c r="K323" s="55"/>
      <c r="L323" s="56"/>
      <c r="M323" s="1"/>
      <c r="N323" s="1"/>
      <c r="O323" s="1"/>
    </row>
    <row r="324" spans="1:15" ht="12.75" customHeight="1">
      <c r="A324" s="1"/>
      <c r="B324" s="1"/>
      <c r="C324" s="55"/>
      <c r="D324" s="55"/>
      <c r="E324" s="55"/>
      <c r="F324" s="55"/>
      <c r="G324" s="55"/>
      <c r="H324" s="55"/>
      <c r="I324" s="55"/>
      <c r="J324" s="55"/>
      <c r="K324" s="55"/>
      <c r="L324" s="56"/>
      <c r="M324" s="1"/>
      <c r="N324" s="1"/>
      <c r="O324" s="1"/>
    </row>
    <row r="325" spans="1:15" ht="12.75" customHeight="1">
      <c r="A325" s="1"/>
      <c r="B325" s="1"/>
      <c r="C325" s="55"/>
      <c r="D325" s="55"/>
      <c r="E325" s="55"/>
      <c r="F325" s="55"/>
      <c r="G325" s="55"/>
      <c r="H325" s="55"/>
      <c r="I325" s="55"/>
      <c r="J325" s="55"/>
      <c r="K325" s="55"/>
      <c r="L325" s="56"/>
      <c r="M325" s="1"/>
      <c r="N325" s="1"/>
      <c r="O325" s="1"/>
    </row>
    <row r="326" spans="1:15" ht="12.75" customHeight="1">
      <c r="A326" s="1"/>
      <c r="B326" s="1"/>
      <c r="C326" s="55"/>
      <c r="D326" s="55"/>
      <c r="E326" s="55"/>
      <c r="F326" s="55"/>
      <c r="G326" s="55"/>
      <c r="H326" s="55"/>
      <c r="I326" s="55"/>
      <c r="J326" s="55"/>
      <c r="K326" s="55"/>
      <c r="L326" s="56"/>
      <c r="M326" s="1"/>
      <c r="N326" s="1"/>
      <c r="O326" s="1"/>
    </row>
    <row r="327" spans="1:15" ht="12.75" customHeight="1">
      <c r="A327" s="1"/>
      <c r="B327" s="1"/>
      <c r="C327" s="55"/>
      <c r="D327" s="55"/>
      <c r="E327" s="55"/>
      <c r="F327" s="55"/>
      <c r="G327" s="55"/>
      <c r="H327" s="55"/>
      <c r="I327" s="55"/>
      <c r="J327" s="55"/>
      <c r="K327" s="55"/>
      <c r="L327" s="56"/>
      <c r="M327" s="1"/>
      <c r="N327" s="1"/>
      <c r="O327" s="1"/>
    </row>
    <row r="328" spans="1:15" ht="12.75" customHeight="1">
      <c r="A328" s="1"/>
      <c r="B328" s="1"/>
      <c r="C328" s="55"/>
      <c r="D328" s="55"/>
      <c r="E328" s="55"/>
      <c r="F328" s="55"/>
      <c r="G328" s="55"/>
      <c r="H328" s="55"/>
      <c r="I328" s="55"/>
      <c r="J328" s="55"/>
      <c r="K328" s="55"/>
      <c r="L328" s="56"/>
      <c r="M328" s="1"/>
      <c r="N328" s="1"/>
      <c r="O328" s="1"/>
    </row>
    <row r="329" spans="1:15" ht="12.75" customHeight="1">
      <c r="A329" s="1"/>
      <c r="B329" s="1"/>
      <c r="C329" s="55"/>
      <c r="D329" s="55"/>
      <c r="E329" s="55"/>
      <c r="F329" s="55"/>
      <c r="G329" s="55"/>
      <c r="H329" s="55"/>
      <c r="I329" s="55"/>
      <c r="J329" s="55"/>
      <c r="K329" s="55"/>
      <c r="L329" s="56"/>
      <c r="M329" s="1"/>
      <c r="N329" s="1"/>
      <c r="O329" s="1"/>
    </row>
    <row r="330" spans="1:15" ht="12.75" customHeight="1">
      <c r="A330" s="1"/>
      <c r="B330" s="1"/>
      <c r="C330" s="55"/>
      <c r="D330" s="55"/>
      <c r="E330" s="55"/>
      <c r="F330" s="55"/>
      <c r="G330" s="55"/>
      <c r="H330" s="55"/>
      <c r="I330" s="55"/>
      <c r="J330" s="55"/>
      <c r="K330" s="55"/>
      <c r="L330" s="56"/>
      <c r="M330" s="1"/>
      <c r="N330" s="1"/>
      <c r="O330" s="1"/>
    </row>
    <row r="331" spans="1:15" ht="12.75" customHeight="1">
      <c r="A331" s="1"/>
      <c r="B331" s="1"/>
      <c r="C331" s="55"/>
      <c r="D331" s="55"/>
      <c r="E331" s="55"/>
      <c r="F331" s="55"/>
      <c r="G331" s="55"/>
      <c r="H331" s="55"/>
      <c r="I331" s="55"/>
      <c r="J331" s="55"/>
      <c r="K331" s="55"/>
      <c r="L331" s="56"/>
      <c r="M331" s="1"/>
      <c r="N331" s="1"/>
      <c r="O331" s="1"/>
    </row>
    <row r="332" spans="1:15" ht="12.75" customHeight="1">
      <c r="A332" s="1"/>
      <c r="B332" s="1"/>
      <c r="C332" s="55"/>
      <c r="D332" s="55"/>
      <c r="E332" s="55"/>
      <c r="F332" s="55"/>
      <c r="G332" s="55"/>
      <c r="H332" s="55"/>
      <c r="I332" s="55"/>
      <c r="J332" s="55"/>
      <c r="K332" s="55"/>
      <c r="L332" s="56"/>
      <c r="M332" s="1"/>
      <c r="N332" s="1"/>
      <c r="O332" s="1"/>
    </row>
    <row r="333" spans="1:15" ht="12.75" customHeight="1">
      <c r="A333" s="1"/>
      <c r="B333" s="1"/>
      <c r="C333" s="55"/>
      <c r="D333" s="55"/>
      <c r="E333" s="55"/>
      <c r="F333" s="55"/>
      <c r="G333" s="55"/>
      <c r="H333" s="55"/>
      <c r="I333" s="55"/>
      <c r="J333" s="55"/>
      <c r="K333" s="55"/>
      <c r="L333" s="56"/>
      <c r="M333" s="1"/>
      <c r="N333" s="1"/>
      <c r="O333" s="1"/>
    </row>
    <row r="334" spans="1:15" ht="12.75" customHeight="1">
      <c r="A334" s="1"/>
      <c r="B334" s="1"/>
      <c r="C334" s="61"/>
      <c r="D334" s="61"/>
      <c r="E334" s="55"/>
      <c r="F334" s="55"/>
      <c r="G334" s="55"/>
      <c r="H334" s="61"/>
      <c r="I334" s="61"/>
      <c r="J334" s="61"/>
      <c r="K334" s="61"/>
      <c r="L334" s="56"/>
      <c r="M334" s="1"/>
      <c r="N334" s="1"/>
      <c r="O334" s="1"/>
    </row>
    <row r="335" spans="1:15" ht="12.75" customHeight="1">
      <c r="A335" s="1"/>
      <c r="B335" s="1"/>
      <c r="C335" s="55"/>
      <c r="D335" s="55"/>
      <c r="E335" s="55"/>
      <c r="F335" s="55"/>
      <c r="G335" s="55"/>
      <c r="H335" s="55"/>
      <c r="I335" s="55"/>
      <c r="J335" s="55"/>
      <c r="K335" s="55"/>
      <c r="L335" s="56"/>
      <c r="M335" s="1"/>
      <c r="N335" s="1"/>
      <c r="O335" s="1"/>
    </row>
    <row r="336" spans="1:15" ht="12.75" customHeight="1">
      <c r="A336" s="1"/>
      <c r="B336" s="1"/>
      <c r="C336" s="55"/>
      <c r="D336" s="55"/>
      <c r="E336" s="55"/>
      <c r="F336" s="55"/>
      <c r="G336" s="55"/>
      <c r="H336" s="55"/>
      <c r="I336" s="55"/>
      <c r="J336" s="55"/>
      <c r="K336" s="55"/>
      <c r="L336" s="56"/>
      <c r="M336" s="1"/>
      <c r="N336" s="1"/>
      <c r="O336" s="1"/>
    </row>
    <row r="337" spans="1:15" ht="12.75" customHeight="1">
      <c r="A337" s="1"/>
      <c r="B337" s="1"/>
      <c r="C337" s="55"/>
      <c r="D337" s="55"/>
      <c r="E337" s="55"/>
      <c r="F337" s="55"/>
      <c r="G337" s="55"/>
      <c r="H337" s="55"/>
      <c r="I337" s="55"/>
      <c r="J337" s="55"/>
      <c r="K337" s="55"/>
      <c r="L337" s="56"/>
      <c r="M337" s="1"/>
      <c r="N337" s="1"/>
      <c r="O337" s="1"/>
    </row>
    <row r="338" spans="1:15" ht="12.75" customHeight="1">
      <c r="A338" s="1"/>
      <c r="B338" s="1"/>
      <c r="C338" s="55"/>
      <c r="D338" s="55"/>
      <c r="E338" s="55"/>
      <c r="F338" s="55"/>
      <c r="G338" s="55"/>
      <c r="H338" s="55"/>
      <c r="I338" s="55"/>
      <c r="J338" s="55"/>
      <c r="K338" s="55"/>
      <c r="L338" s="56"/>
      <c r="M338" s="1"/>
      <c r="N338" s="1"/>
      <c r="O338" s="1"/>
    </row>
    <row r="339" spans="1:15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46"/>
      <c r="M339" s="1"/>
      <c r="N339" s="1"/>
      <c r="O339" s="1"/>
    </row>
    <row r="340" spans="1:15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46"/>
      <c r="M340" s="1"/>
      <c r="N340" s="1"/>
      <c r="O340" s="1"/>
    </row>
    <row r="341" spans="1:15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46"/>
      <c r="M341" s="1"/>
      <c r="N341" s="1"/>
      <c r="O341" s="1"/>
    </row>
    <row r="342" spans="1:15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46"/>
      <c r="M342" s="1"/>
      <c r="N342" s="1"/>
      <c r="O342" s="1"/>
    </row>
    <row r="343" spans="1:15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46"/>
      <c r="M343" s="1"/>
      <c r="N343" s="1"/>
      <c r="O343" s="1"/>
    </row>
    <row r="344" spans="1:15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46"/>
      <c r="M344" s="1"/>
      <c r="N344" s="1"/>
      <c r="O344" s="1"/>
    </row>
    <row r="345" spans="1:1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46"/>
      <c r="M345" s="1"/>
      <c r="N345" s="1"/>
      <c r="O345" s="1"/>
    </row>
    <row r="346" spans="1:15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46"/>
      <c r="M346" s="1"/>
      <c r="N346" s="1"/>
      <c r="O346" s="1"/>
    </row>
    <row r="347" spans="1:15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46"/>
      <c r="M347" s="1"/>
      <c r="N347" s="1"/>
      <c r="O347" s="1"/>
    </row>
    <row r="348" spans="1:15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46"/>
      <c r="M348" s="1"/>
      <c r="N348" s="1"/>
      <c r="O348" s="1"/>
    </row>
    <row r="349" spans="1:15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46"/>
      <c r="M349" s="1"/>
      <c r="N349" s="1"/>
      <c r="O349" s="1"/>
    </row>
    <row r="350" spans="1:15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46"/>
      <c r="M350" s="1"/>
      <c r="N350" s="1"/>
      <c r="O350" s="1"/>
    </row>
    <row r="351" spans="1:15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46"/>
      <c r="M351" s="1"/>
      <c r="N351" s="1"/>
      <c r="O351" s="1"/>
    </row>
    <row r="352" spans="1:15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46"/>
      <c r="M352" s="1"/>
      <c r="N352" s="1"/>
      <c r="O352" s="1"/>
    </row>
    <row r="353" spans="1:15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46"/>
      <c r="M353" s="1"/>
      <c r="N353" s="1"/>
      <c r="O353" s="1"/>
    </row>
    <row r="354" spans="1:15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46"/>
      <c r="M354" s="1"/>
      <c r="N354" s="1"/>
      <c r="O354" s="1"/>
    </row>
    <row r="355" spans="1:1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46"/>
      <c r="M355" s="1"/>
      <c r="N355" s="1"/>
      <c r="O355" s="1"/>
    </row>
    <row r="356" spans="1:15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46"/>
      <c r="M356" s="1"/>
      <c r="N356" s="1"/>
      <c r="O356" s="1"/>
    </row>
    <row r="357" spans="1:15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46"/>
      <c r="M357" s="1"/>
      <c r="N357" s="1"/>
      <c r="O357" s="1"/>
    </row>
    <row r="358" spans="1:15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46"/>
      <c r="M358" s="1"/>
      <c r="N358" s="1"/>
      <c r="O358" s="1"/>
    </row>
    <row r="359" spans="1:15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46"/>
      <c r="M359" s="1"/>
      <c r="N359" s="1"/>
      <c r="O359" s="1"/>
    </row>
    <row r="360" spans="1:15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46"/>
      <c r="M360" s="1"/>
      <c r="N360" s="1"/>
      <c r="O360" s="1"/>
    </row>
    <row r="361" spans="1:15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46"/>
      <c r="M361" s="1"/>
      <c r="N361" s="1"/>
      <c r="O361" s="1"/>
    </row>
    <row r="362" spans="1:15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46"/>
      <c r="M362" s="1"/>
      <c r="N362" s="1"/>
      <c r="O362" s="1"/>
    </row>
    <row r="363" spans="1:15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46"/>
      <c r="M363" s="1"/>
      <c r="N363" s="1"/>
      <c r="O363" s="1"/>
    </row>
    <row r="364" spans="1:15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46"/>
      <c r="M364" s="1"/>
      <c r="N364" s="1"/>
      <c r="O364" s="1"/>
    </row>
    <row r="365" spans="1:1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46"/>
      <c r="M365" s="1"/>
      <c r="N365" s="1"/>
      <c r="O365" s="1"/>
    </row>
    <row r="366" spans="1:15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46"/>
      <c r="M366" s="1"/>
      <c r="N366" s="1"/>
      <c r="O366" s="1"/>
    </row>
    <row r="367" spans="1:15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46"/>
      <c r="M367" s="1"/>
      <c r="N367" s="1"/>
      <c r="O367" s="1"/>
    </row>
    <row r="368" spans="1:15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46"/>
      <c r="M368" s="1"/>
      <c r="N368" s="1"/>
      <c r="O368" s="1"/>
    </row>
    <row r="369" spans="1:15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46"/>
      <c r="M369" s="1"/>
      <c r="N369" s="1"/>
      <c r="O369" s="1"/>
    </row>
    <row r="370" spans="1:15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46"/>
      <c r="M370" s="1"/>
      <c r="N370" s="1"/>
      <c r="O370" s="1"/>
    </row>
    <row r="371" spans="1:15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46"/>
      <c r="M371" s="1"/>
      <c r="N371" s="1"/>
      <c r="O371" s="1"/>
    </row>
    <row r="372" spans="1:15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46"/>
      <c r="M372" s="1"/>
      <c r="N372" s="1"/>
      <c r="O372" s="1"/>
    </row>
    <row r="373" spans="1:15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46"/>
      <c r="M373" s="1"/>
      <c r="N373" s="1"/>
      <c r="O373" s="1"/>
    </row>
    <row r="374" spans="1:15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46"/>
      <c r="M374" s="1"/>
      <c r="N374" s="1"/>
      <c r="O374" s="1"/>
    </row>
    <row r="375" spans="1:1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46"/>
      <c r="M375" s="1"/>
      <c r="N375" s="1"/>
      <c r="O375" s="1"/>
    </row>
    <row r="376" spans="1:15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46"/>
      <c r="M376" s="1"/>
      <c r="N376" s="1"/>
      <c r="O376" s="1"/>
    </row>
    <row r="377" spans="1:15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46"/>
      <c r="M377" s="1"/>
      <c r="N377" s="1"/>
      <c r="O377" s="1"/>
    </row>
    <row r="378" spans="1:15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46"/>
      <c r="M378" s="1"/>
      <c r="N378" s="1"/>
      <c r="O378" s="1"/>
    </row>
    <row r="379" spans="1:15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46"/>
      <c r="M379" s="1"/>
      <c r="N379" s="1"/>
      <c r="O379" s="1"/>
    </row>
    <row r="380" spans="1:15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46"/>
      <c r="M380" s="1"/>
      <c r="N380" s="1"/>
      <c r="O380" s="1"/>
    </row>
    <row r="381" spans="1:15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46"/>
      <c r="M381" s="1"/>
      <c r="N381" s="1"/>
      <c r="O381" s="1"/>
    </row>
    <row r="382" spans="1:15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46"/>
      <c r="M382" s="1"/>
      <c r="N382" s="1"/>
      <c r="O382" s="1"/>
    </row>
    <row r="383" spans="1:15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46"/>
      <c r="M383" s="1"/>
      <c r="N383" s="1"/>
      <c r="O383" s="1"/>
    </row>
    <row r="384" spans="1:15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46"/>
      <c r="M384" s="1"/>
      <c r="N384" s="1"/>
      <c r="O384" s="1"/>
    </row>
    <row r="385" spans="1:1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46"/>
      <c r="M385" s="1"/>
      <c r="N385" s="1"/>
      <c r="O385" s="1"/>
    </row>
    <row r="386" spans="1:15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46"/>
      <c r="M386" s="1"/>
      <c r="N386" s="1"/>
      <c r="O386" s="1"/>
    </row>
    <row r="387" spans="1:15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46"/>
      <c r="M387" s="1"/>
      <c r="N387" s="1"/>
      <c r="O387" s="1"/>
    </row>
    <row r="388" spans="1:15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46"/>
      <c r="M388" s="1"/>
      <c r="N388" s="1"/>
      <c r="O388" s="1"/>
    </row>
    <row r="389" spans="1:15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46"/>
      <c r="M389" s="1"/>
      <c r="N389" s="1"/>
      <c r="O389" s="1"/>
    </row>
    <row r="390" spans="1:15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46"/>
      <c r="M390" s="1"/>
      <c r="N390" s="1"/>
      <c r="O390" s="1"/>
    </row>
    <row r="391" spans="1:15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46"/>
      <c r="M391" s="1"/>
      <c r="N391" s="1"/>
      <c r="O391" s="1"/>
    </row>
    <row r="392" spans="1:15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46"/>
      <c r="M392" s="1"/>
      <c r="N392" s="1"/>
      <c r="O392" s="1"/>
    </row>
    <row r="393" spans="1:15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46"/>
      <c r="M393" s="1"/>
      <c r="N393" s="1"/>
      <c r="O393" s="1"/>
    </row>
    <row r="394" spans="1:15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46"/>
      <c r="M394" s="1"/>
      <c r="N394" s="1"/>
      <c r="O394" s="1"/>
    </row>
    <row r="395" spans="1:1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46"/>
      <c r="M395" s="1"/>
      <c r="N395" s="1"/>
      <c r="O395" s="1"/>
    </row>
    <row r="396" spans="1:15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46"/>
      <c r="M396" s="1"/>
      <c r="N396" s="1"/>
      <c r="O396" s="1"/>
    </row>
    <row r="397" spans="1:15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46"/>
      <c r="M397" s="1"/>
      <c r="N397" s="1"/>
      <c r="O397" s="1"/>
    </row>
    <row r="398" spans="1:15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46"/>
      <c r="M398" s="1"/>
      <c r="N398" s="1"/>
      <c r="O398" s="1"/>
    </row>
    <row r="399" spans="1:15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46"/>
      <c r="M399" s="1"/>
      <c r="N399" s="1"/>
      <c r="O399" s="1"/>
    </row>
    <row r="400" spans="1:15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46"/>
      <c r="M400" s="1"/>
      <c r="N400" s="1"/>
      <c r="O400" s="1"/>
    </row>
    <row r="401" spans="1:15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46"/>
      <c r="M401" s="1"/>
      <c r="N401" s="1"/>
      <c r="O401" s="1"/>
    </row>
    <row r="402" spans="1:15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46"/>
      <c r="M402" s="1"/>
      <c r="N402" s="1"/>
      <c r="O402" s="1"/>
    </row>
    <row r="403" spans="1:15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46"/>
      <c r="M403" s="1"/>
      <c r="N403" s="1"/>
      <c r="O403" s="1"/>
    </row>
    <row r="404" spans="1:15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46"/>
      <c r="M404" s="1"/>
      <c r="N404" s="1"/>
      <c r="O404" s="1"/>
    </row>
    <row r="405" spans="1:1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46"/>
      <c r="M405" s="1"/>
      <c r="N405" s="1"/>
      <c r="O405" s="1"/>
    </row>
    <row r="406" spans="1:15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46"/>
      <c r="M406" s="1"/>
      <c r="N406" s="1"/>
      <c r="O406" s="1"/>
    </row>
    <row r="407" spans="1:15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46"/>
      <c r="M407" s="1"/>
      <c r="N407" s="1"/>
      <c r="O407" s="1"/>
    </row>
    <row r="408" spans="1:15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46"/>
      <c r="M408" s="1"/>
      <c r="N408" s="1"/>
      <c r="O408" s="1"/>
    </row>
    <row r="409" spans="1:15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46"/>
      <c r="M409" s="1"/>
      <c r="N409" s="1"/>
      <c r="O409" s="1"/>
    </row>
    <row r="410" spans="1:15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46"/>
      <c r="M410" s="1"/>
      <c r="N410" s="1"/>
      <c r="O410" s="1"/>
    </row>
    <row r="411" spans="1:15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46"/>
      <c r="M411" s="1"/>
      <c r="N411" s="1"/>
      <c r="O411" s="1"/>
    </row>
    <row r="412" spans="1:15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46"/>
      <c r="M412" s="1"/>
      <c r="N412" s="1"/>
      <c r="O412" s="1"/>
    </row>
    <row r="413" spans="1:15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46"/>
      <c r="M413" s="1"/>
      <c r="N413" s="1"/>
      <c r="O413" s="1"/>
    </row>
    <row r="414" spans="1:15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46"/>
      <c r="M414" s="1"/>
      <c r="N414" s="1"/>
      <c r="O414" s="1"/>
    </row>
    <row r="415" spans="1: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46"/>
      <c r="M415" s="1"/>
      <c r="N415" s="1"/>
      <c r="O415" s="1"/>
    </row>
    <row r="416" spans="1:15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46"/>
      <c r="M416" s="1"/>
      <c r="N416" s="1"/>
      <c r="O416" s="1"/>
    </row>
    <row r="417" spans="1:15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46"/>
      <c r="M417" s="1"/>
      <c r="N417" s="1"/>
      <c r="O417" s="1"/>
    </row>
    <row r="418" spans="1:15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46"/>
      <c r="M418" s="1"/>
      <c r="N418" s="1"/>
      <c r="O418" s="1"/>
    </row>
    <row r="419" spans="1:15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46"/>
      <c r="M419" s="1"/>
      <c r="N419" s="1"/>
      <c r="O419" s="1"/>
    </row>
    <row r="420" spans="1:15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46"/>
      <c r="M420" s="1"/>
      <c r="N420" s="1"/>
      <c r="O420" s="1"/>
    </row>
    <row r="421" spans="1:15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46"/>
      <c r="M421" s="1"/>
      <c r="N421" s="1"/>
      <c r="O421" s="1"/>
    </row>
    <row r="422" spans="1:15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46"/>
      <c r="M422" s="1"/>
      <c r="N422" s="1"/>
      <c r="O422" s="1"/>
    </row>
    <row r="423" spans="1:15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46"/>
      <c r="M423" s="1"/>
      <c r="N423" s="1"/>
      <c r="O423" s="1"/>
    </row>
    <row r="424" spans="1:15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46"/>
      <c r="M424" s="1"/>
      <c r="N424" s="1"/>
      <c r="O424" s="1"/>
    </row>
    <row r="425" spans="1:1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46"/>
      <c r="M425" s="1"/>
      <c r="N425" s="1"/>
      <c r="O425" s="1"/>
    </row>
    <row r="426" spans="1:15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46"/>
      <c r="M426" s="1"/>
      <c r="N426" s="1"/>
      <c r="O426" s="1"/>
    </row>
    <row r="427" spans="1:15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46"/>
      <c r="M427" s="1"/>
      <c r="N427" s="1"/>
      <c r="O427" s="1"/>
    </row>
    <row r="428" spans="1:15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46"/>
      <c r="M428" s="1"/>
      <c r="N428" s="1"/>
      <c r="O428" s="1"/>
    </row>
    <row r="429" spans="1:15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46"/>
      <c r="M429" s="1"/>
      <c r="N429" s="1"/>
      <c r="O429" s="1"/>
    </row>
    <row r="430" spans="1:15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46"/>
      <c r="M430" s="1"/>
      <c r="N430" s="1"/>
      <c r="O430" s="1"/>
    </row>
    <row r="431" spans="1:15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46"/>
      <c r="M431" s="1"/>
      <c r="N431" s="1"/>
      <c r="O431" s="1"/>
    </row>
    <row r="432" spans="1:15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46"/>
      <c r="M432" s="1"/>
      <c r="N432" s="1"/>
      <c r="O432" s="1"/>
    </row>
    <row r="433" spans="1:15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46"/>
      <c r="M433" s="1"/>
      <c r="N433" s="1"/>
      <c r="O433" s="1"/>
    </row>
    <row r="434" spans="1:15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46"/>
      <c r="M434" s="1"/>
      <c r="N434" s="1"/>
      <c r="O434" s="1"/>
    </row>
    <row r="435" spans="1:1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46"/>
      <c r="M435" s="1"/>
      <c r="N435" s="1"/>
      <c r="O435" s="1"/>
    </row>
    <row r="436" spans="1:15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46"/>
      <c r="M436" s="1"/>
      <c r="N436" s="1"/>
      <c r="O436" s="1"/>
    </row>
    <row r="437" spans="1:15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46"/>
      <c r="M437" s="1"/>
      <c r="N437" s="1"/>
      <c r="O437" s="1"/>
    </row>
    <row r="438" spans="1:15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46"/>
      <c r="M438" s="1"/>
      <c r="N438" s="1"/>
      <c r="O438" s="1"/>
    </row>
    <row r="439" spans="1:15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46"/>
      <c r="M439" s="1"/>
      <c r="N439" s="1"/>
      <c r="O439" s="1"/>
    </row>
    <row r="440" spans="1:15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46"/>
      <c r="M440" s="1"/>
      <c r="N440" s="1"/>
      <c r="O440" s="1"/>
    </row>
    <row r="441" spans="1:15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46"/>
      <c r="M441" s="1"/>
      <c r="N441" s="1"/>
      <c r="O441" s="1"/>
    </row>
    <row r="442" spans="1:15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46"/>
      <c r="M442" s="1"/>
      <c r="N442" s="1"/>
      <c r="O442" s="1"/>
    </row>
    <row r="443" spans="1:15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46"/>
      <c r="M443" s="1"/>
      <c r="N443" s="1"/>
      <c r="O443" s="1"/>
    </row>
    <row r="444" spans="1:15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46"/>
      <c r="M444" s="1"/>
      <c r="N444" s="1"/>
      <c r="O444" s="1"/>
    </row>
    <row r="445" spans="1:1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46"/>
      <c r="M445" s="1"/>
      <c r="N445" s="1"/>
      <c r="O445" s="1"/>
    </row>
  </sheetData>
  <mergeCells count="6">
    <mergeCell ref="E8:G8"/>
    <mergeCell ref="H8:J8"/>
    <mergeCell ref="A8:A9"/>
    <mergeCell ref="B8:B9"/>
    <mergeCell ref="C8:C9"/>
    <mergeCell ref="D8:D9"/>
  </mergeCells>
  <hyperlinks>
    <hyperlink ref="M5" location="Main!A1" display="Back to Main Page"/>
  </hyperlinks>
  <printOptions/>
  <pageMargins left="0.7" right="0.7" top="0.75" bottom="0.75" header="0" footer="0"/>
  <pageSetup horizontalDpi="600" verticalDpi="600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530"/>
  <sheetViews>
    <sheetView zoomScale="85" zoomScaleNormal="85" workbookViewId="0" topLeftCell="A1">
      <pane ySplit="10" topLeftCell="A11" activePane="bottomLeft" state="frozen"/>
      <selection pane="bottomLeft" activeCell="B11" sqref="B11"/>
    </sheetView>
  </sheetViews>
  <sheetFormatPr defaultColWidth="14.421875" defaultRowHeight="15" customHeight="1"/>
  <cols>
    <col min="1" max="1" width="7.28125" style="0" customWidth="1"/>
    <col min="2" max="2" width="14.28125" style="0" customWidth="1"/>
    <col min="3" max="3" width="12.7109375" style="0" customWidth="1"/>
    <col min="4" max="4" width="12.28125" style="0" customWidth="1"/>
    <col min="5" max="6" width="9.7109375" style="0" customWidth="1"/>
    <col min="7" max="10" width="11.421875" style="0" customWidth="1"/>
    <col min="11" max="11" width="10.00390625" style="0" customWidth="1"/>
    <col min="12" max="12" width="10.57421875" style="0" customWidth="1"/>
    <col min="13" max="13" width="11.8515625" style="0" customWidth="1"/>
    <col min="14" max="15" width="9.28125" style="0" customWidth="1"/>
  </cols>
  <sheetData>
    <row r="1" spans="1:15" ht="12.75" customHeight="1">
      <c r="A1" s="350"/>
      <c r="B1" s="351"/>
      <c r="C1" s="65"/>
      <c r="D1" s="65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2.7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5" ht="12.7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1:15" ht="12.7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</row>
    <row r="5" spans="1:15" ht="26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23" t="s">
        <v>308</v>
      </c>
      <c r="M5" s="1"/>
      <c r="N5" s="1"/>
      <c r="O5" s="1"/>
    </row>
    <row r="6" spans="1:15" ht="12.75" customHeight="1">
      <c r="A6" s="66" t="s">
        <v>15</v>
      </c>
      <c r="B6" s="1"/>
      <c r="C6" s="1"/>
      <c r="D6" s="1"/>
      <c r="E6" s="1"/>
      <c r="F6" s="1"/>
      <c r="G6" s="1"/>
      <c r="H6" s="1"/>
      <c r="I6" s="1"/>
      <c r="J6" s="1"/>
      <c r="K6" s="7">
        <f>Main!B10</f>
        <v>45397</v>
      </c>
      <c r="L6" s="1"/>
      <c r="M6" s="1"/>
      <c r="N6" s="1"/>
      <c r="O6" s="1"/>
    </row>
    <row r="7" spans="2:15" ht="12.75" customHeight="1">
      <c r="B7" s="1"/>
      <c r="C7" s="1" t="s">
        <v>309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2.75" customHeight="1">
      <c r="A8" s="63"/>
      <c r="B8" s="5"/>
      <c r="C8" s="5"/>
      <c r="D8" s="5"/>
      <c r="E8" s="5"/>
      <c r="F8" s="5"/>
      <c r="G8" s="67"/>
      <c r="H8" s="5"/>
      <c r="I8" s="5"/>
      <c r="J8" s="5"/>
      <c r="K8" s="5"/>
      <c r="L8" s="5"/>
      <c r="M8" s="5"/>
      <c r="N8" s="1"/>
      <c r="O8" s="1"/>
    </row>
    <row r="9" spans="1:15" ht="13.5" customHeight="1">
      <c r="A9" s="344" t="s">
        <v>16</v>
      </c>
      <c r="B9" s="346" t="s">
        <v>18</v>
      </c>
      <c r="C9" s="349" t="s">
        <v>20</v>
      </c>
      <c r="D9" s="349" t="s">
        <v>21</v>
      </c>
      <c r="E9" s="341" t="s">
        <v>22</v>
      </c>
      <c r="F9" s="342"/>
      <c r="G9" s="343"/>
      <c r="H9" s="341" t="s">
        <v>23</v>
      </c>
      <c r="I9" s="342"/>
      <c r="J9" s="343"/>
      <c r="K9" s="26"/>
      <c r="L9" s="27"/>
      <c r="M9" s="48"/>
      <c r="N9" s="1"/>
      <c r="O9" s="1"/>
    </row>
    <row r="10" spans="1:15" ht="42.75" customHeight="1">
      <c r="A10" s="345"/>
      <c r="B10" s="348"/>
      <c r="C10" s="348"/>
      <c r="D10" s="348"/>
      <c r="E10" s="12" t="s">
        <v>25</v>
      </c>
      <c r="F10" s="12" t="s">
        <v>26</v>
      </c>
      <c r="G10" s="12" t="s">
        <v>27</v>
      </c>
      <c r="H10" s="12" t="s">
        <v>28</v>
      </c>
      <c r="I10" s="12" t="s">
        <v>29</v>
      </c>
      <c r="J10" s="12" t="s">
        <v>30</v>
      </c>
      <c r="K10" s="12" t="s">
        <v>31</v>
      </c>
      <c r="L10" s="29" t="s">
        <v>32</v>
      </c>
      <c r="M10" s="50" t="s">
        <v>256</v>
      </c>
      <c r="N10" s="1"/>
      <c r="O10" s="1"/>
    </row>
    <row r="11" spans="1:15" ht="12" customHeight="1">
      <c r="A11" s="33">
        <v>1</v>
      </c>
      <c r="B11" s="53" t="s">
        <v>310</v>
      </c>
      <c r="C11" s="31">
        <v>748.7</v>
      </c>
      <c r="D11" s="36">
        <v>749.4666666666667</v>
      </c>
      <c r="E11" s="36">
        <v>733.9333333333334</v>
      </c>
      <c r="F11" s="36">
        <v>719.1666666666667</v>
      </c>
      <c r="G11" s="36">
        <v>703.6333333333334</v>
      </c>
      <c r="H11" s="36">
        <v>764.2333333333333</v>
      </c>
      <c r="I11" s="36">
        <v>779.7666666666667</v>
      </c>
      <c r="J11" s="36">
        <v>794.5333333333333</v>
      </c>
      <c r="K11" s="31">
        <v>765</v>
      </c>
      <c r="L11" s="31">
        <v>734.7</v>
      </c>
      <c r="M11" s="31">
        <v>14.20517</v>
      </c>
      <c r="N11" s="1"/>
      <c r="O11" s="1"/>
    </row>
    <row r="12" spans="1:15" ht="12" customHeight="1">
      <c r="A12" s="33">
        <v>2</v>
      </c>
      <c r="B12" s="53" t="s">
        <v>311</v>
      </c>
      <c r="C12" s="31">
        <v>29611.1</v>
      </c>
      <c r="D12" s="36">
        <v>29754.066666666666</v>
      </c>
      <c r="E12" s="36">
        <v>29358.13333333333</v>
      </c>
      <c r="F12" s="36">
        <v>29105.166666666664</v>
      </c>
      <c r="G12" s="36">
        <v>28709.23333333333</v>
      </c>
      <c r="H12" s="36">
        <v>30007.033333333333</v>
      </c>
      <c r="I12" s="36">
        <v>30402.966666666667</v>
      </c>
      <c r="J12" s="36">
        <v>30655.933333333334</v>
      </c>
      <c r="K12" s="31">
        <v>30150</v>
      </c>
      <c r="L12" s="31">
        <v>29501.1</v>
      </c>
      <c r="M12" s="31">
        <v>0.01897</v>
      </c>
      <c r="N12" s="1"/>
      <c r="O12" s="1"/>
    </row>
    <row r="13" spans="1:15" ht="12" customHeight="1">
      <c r="A13" s="33">
        <v>3</v>
      </c>
      <c r="B13" s="53" t="s">
        <v>41</v>
      </c>
      <c r="C13" s="31">
        <v>6752.95</v>
      </c>
      <c r="D13" s="36">
        <v>6722.683333333333</v>
      </c>
      <c r="E13" s="36">
        <v>6672.266666666666</v>
      </c>
      <c r="F13" s="36">
        <v>6591.583333333333</v>
      </c>
      <c r="G13" s="36">
        <v>6541.166666666666</v>
      </c>
      <c r="H13" s="36">
        <v>6803.366666666667</v>
      </c>
      <c r="I13" s="36">
        <v>6853.783333333333</v>
      </c>
      <c r="J13" s="36">
        <v>6934.466666666667</v>
      </c>
      <c r="K13" s="31">
        <v>6773.1</v>
      </c>
      <c r="L13" s="31">
        <v>6642</v>
      </c>
      <c r="M13" s="31">
        <v>4.18148</v>
      </c>
      <c r="N13" s="1"/>
      <c r="O13" s="1"/>
    </row>
    <row r="14" spans="1:15" ht="12" customHeight="1">
      <c r="A14" s="33">
        <v>4</v>
      </c>
      <c r="B14" s="53" t="s">
        <v>48</v>
      </c>
      <c r="C14" s="31">
        <v>2468.3</v>
      </c>
      <c r="D14" s="36">
        <v>2486.9333333333334</v>
      </c>
      <c r="E14" s="36">
        <v>2441.366666666667</v>
      </c>
      <c r="F14" s="36">
        <v>2414.4333333333334</v>
      </c>
      <c r="G14" s="36">
        <v>2368.866666666667</v>
      </c>
      <c r="H14" s="36">
        <v>2513.866666666667</v>
      </c>
      <c r="I14" s="36">
        <v>2559.4333333333334</v>
      </c>
      <c r="J14" s="36">
        <v>2586.366666666667</v>
      </c>
      <c r="K14" s="31">
        <v>2532.5</v>
      </c>
      <c r="L14" s="31">
        <v>2460</v>
      </c>
      <c r="M14" s="31">
        <v>2.624</v>
      </c>
      <c r="N14" s="1"/>
      <c r="O14" s="1"/>
    </row>
    <row r="15" spans="1:15" ht="12" customHeight="1">
      <c r="A15" s="33">
        <v>5</v>
      </c>
      <c r="B15" s="53" t="s">
        <v>312</v>
      </c>
      <c r="C15" s="31">
        <v>3923.6</v>
      </c>
      <c r="D15" s="36">
        <v>3954.1666666666665</v>
      </c>
      <c r="E15" s="36">
        <v>3870.433333333333</v>
      </c>
      <c r="F15" s="36">
        <v>3817.2666666666664</v>
      </c>
      <c r="G15" s="36">
        <v>3733.533333333333</v>
      </c>
      <c r="H15" s="36">
        <v>4007.333333333333</v>
      </c>
      <c r="I15" s="36">
        <v>4091.0666666666666</v>
      </c>
      <c r="J15" s="36">
        <v>4144.233333333334</v>
      </c>
      <c r="K15" s="31">
        <v>4037.9</v>
      </c>
      <c r="L15" s="31">
        <v>3901</v>
      </c>
      <c r="M15" s="31">
        <v>0.67164</v>
      </c>
      <c r="N15" s="1"/>
      <c r="O15" s="1"/>
    </row>
    <row r="16" spans="1:15" ht="12" customHeight="1">
      <c r="A16" s="33">
        <v>6</v>
      </c>
      <c r="B16" s="53" t="s">
        <v>313</v>
      </c>
      <c r="C16" s="31">
        <v>1547.1</v>
      </c>
      <c r="D16" s="36">
        <v>1557.6666666666667</v>
      </c>
      <c r="E16" s="36">
        <v>1524.8333333333335</v>
      </c>
      <c r="F16" s="36">
        <v>1502.5666666666668</v>
      </c>
      <c r="G16" s="36">
        <v>1469.7333333333336</v>
      </c>
      <c r="H16" s="36">
        <v>1579.9333333333334</v>
      </c>
      <c r="I16" s="36">
        <v>1612.7666666666669</v>
      </c>
      <c r="J16" s="36">
        <v>1635.0333333333333</v>
      </c>
      <c r="K16" s="31">
        <v>1590.5</v>
      </c>
      <c r="L16" s="31">
        <v>1535.4</v>
      </c>
      <c r="M16" s="31">
        <v>8.62397</v>
      </c>
      <c r="N16" s="1"/>
      <c r="O16" s="1"/>
    </row>
    <row r="17" spans="1:15" ht="12" customHeight="1">
      <c r="A17" s="33">
        <v>7</v>
      </c>
      <c r="B17" s="53" t="s">
        <v>62</v>
      </c>
      <c r="C17" s="31">
        <v>638.75</v>
      </c>
      <c r="D17" s="36">
        <v>636.6833333333333</v>
      </c>
      <c r="E17" s="36">
        <v>629.3666666666666</v>
      </c>
      <c r="F17" s="36">
        <v>619.9833333333332</v>
      </c>
      <c r="G17" s="36">
        <v>612.6666666666665</v>
      </c>
      <c r="H17" s="36">
        <v>646.0666666666666</v>
      </c>
      <c r="I17" s="36">
        <v>653.3833333333334</v>
      </c>
      <c r="J17" s="36">
        <v>662.7666666666667</v>
      </c>
      <c r="K17" s="31">
        <v>644</v>
      </c>
      <c r="L17" s="31">
        <v>627.3</v>
      </c>
      <c r="M17" s="31">
        <v>27.48417</v>
      </c>
      <c r="N17" s="1"/>
      <c r="O17" s="1"/>
    </row>
    <row r="18" spans="1:15" ht="12" customHeight="1">
      <c r="A18" s="33">
        <v>8</v>
      </c>
      <c r="B18" s="53" t="s">
        <v>314</v>
      </c>
      <c r="C18" s="31">
        <v>504.2</v>
      </c>
      <c r="D18" s="36">
        <v>506.4166666666667</v>
      </c>
      <c r="E18" s="36">
        <v>494.5333333333334</v>
      </c>
      <c r="F18" s="36">
        <v>484.86666666666673</v>
      </c>
      <c r="G18" s="36">
        <v>472.98333333333346</v>
      </c>
      <c r="H18" s="36">
        <v>516.0833333333334</v>
      </c>
      <c r="I18" s="36">
        <v>527.9666666666667</v>
      </c>
      <c r="J18" s="36">
        <v>537.6333333333333</v>
      </c>
      <c r="K18" s="31">
        <v>518.3</v>
      </c>
      <c r="L18" s="31">
        <v>496.75</v>
      </c>
      <c r="M18" s="31">
        <v>1.24404</v>
      </c>
      <c r="N18" s="1"/>
      <c r="O18" s="1"/>
    </row>
    <row r="19" spans="1:15" ht="12" customHeight="1">
      <c r="A19" s="33">
        <v>9</v>
      </c>
      <c r="B19" s="53" t="s">
        <v>39</v>
      </c>
      <c r="C19" s="31">
        <v>750.95</v>
      </c>
      <c r="D19" s="36">
        <v>745.3333333333334</v>
      </c>
      <c r="E19" s="36">
        <v>736.7666666666668</v>
      </c>
      <c r="F19" s="36">
        <v>722.5833333333334</v>
      </c>
      <c r="G19" s="36">
        <v>714.0166666666668</v>
      </c>
      <c r="H19" s="36">
        <v>759.5166666666668</v>
      </c>
      <c r="I19" s="36">
        <v>768.0833333333334</v>
      </c>
      <c r="J19" s="36">
        <v>782.2666666666668</v>
      </c>
      <c r="K19" s="31">
        <v>753.9</v>
      </c>
      <c r="L19" s="31">
        <v>731.15</v>
      </c>
      <c r="M19" s="31">
        <v>23.20206</v>
      </c>
      <c r="N19" s="1"/>
      <c r="O19" s="1"/>
    </row>
    <row r="20" spans="1:15" ht="12" customHeight="1">
      <c r="A20" s="33">
        <v>10</v>
      </c>
      <c r="B20" s="53" t="s">
        <v>315</v>
      </c>
      <c r="C20" s="31">
        <v>1568.95</v>
      </c>
      <c r="D20" s="36">
        <v>1584.9833333333333</v>
      </c>
      <c r="E20" s="36">
        <v>1534.9666666666667</v>
      </c>
      <c r="F20" s="36">
        <v>1500.9833333333333</v>
      </c>
      <c r="G20" s="36">
        <v>1450.9666666666667</v>
      </c>
      <c r="H20" s="36">
        <v>1618.9666666666667</v>
      </c>
      <c r="I20" s="36">
        <v>1668.9833333333336</v>
      </c>
      <c r="J20" s="36">
        <v>1702.9666666666667</v>
      </c>
      <c r="K20" s="31">
        <v>1635</v>
      </c>
      <c r="L20" s="31">
        <v>1551</v>
      </c>
      <c r="M20" s="31">
        <v>4.73713</v>
      </c>
      <c r="N20" s="1"/>
      <c r="O20" s="1"/>
    </row>
    <row r="21" spans="1:15" ht="12" customHeight="1">
      <c r="A21" s="33">
        <v>11</v>
      </c>
      <c r="B21" s="53" t="s">
        <v>43</v>
      </c>
      <c r="C21" s="31">
        <v>26444.65</v>
      </c>
      <c r="D21" s="36">
        <v>26706.88333333333</v>
      </c>
      <c r="E21" s="36">
        <v>26138.766666666663</v>
      </c>
      <c r="F21" s="36">
        <v>25832.88333333333</v>
      </c>
      <c r="G21" s="36">
        <v>25264.766666666663</v>
      </c>
      <c r="H21" s="36">
        <v>27012.766666666663</v>
      </c>
      <c r="I21" s="36">
        <v>27580.88333333333</v>
      </c>
      <c r="J21" s="36">
        <v>27886.766666666663</v>
      </c>
      <c r="K21" s="31">
        <v>27275</v>
      </c>
      <c r="L21" s="31">
        <v>26401</v>
      </c>
      <c r="M21" s="31">
        <v>0.12842</v>
      </c>
      <c r="N21" s="1"/>
      <c r="O21" s="1"/>
    </row>
    <row r="22" spans="1:15" ht="12" customHeight="1">
      <c r="A22" s="33">
        <v>12</v>
      </c>
      <c r="B22" s="53" t="s">
        <v>866</v>
      </c>
      <c r="C22" s="31">
        <v>1068.9</v>
      </c>
      <c r="D22" s="36">
        <v>1073.1499999999999</v>
      </c>
      <c r="E22" s="36">
        <v>1048.7499999999998</v>
      </c>
      <c r="F22" s="36">
        <v>1028.6</v>
      </c>
      <c r="G22" s="36">
        <v>1004.1999999999998</v>
      </c>
      <c r="H22" s="36">
        <v>1093.2999999999997</v>
      </c>
      <c r="I22" s="36">
        <v>1117.6999999999998</v>
      </c>
      <c r="J22" s="36">
        <v>1137.8499999999997</v>
      </c>
      <c r="K22" s="31">
        <v>1097.55</v>
      </c>
      <c r="L22" s="31">
        <v>1053</v>
      </c>
      <c r="M22" s="31">
        <v>12.837</v>
      </c>
      <c r="N22" s="1"/>
      <c r="O22" s="1"/>
    </row>
    <row r="23" spans="1:15" ht="12.75" customHeight="1">
      <c r="A23" s="33">
        <v>13</v>
      </c>
      <c r="B23" s="53" t="s">
        <v>49</v>
      </c>
      <c r="C23" s="31">
        <v>3209.9</v>
      </c>
      <c r="D23" s="36">
        <v>3220.9</v>
      </c>
      <c r="E23" s="36">
        <v>3194.3</v>
      </c>
      <c r="F23" s="36">
        <v>3178.7000000000003</v>
      </c>
      <c r="G23" s="36">
        <v>3152.1000000000004</v>
      </c>
      <c r="H23" s="36">
        <v>3236.5</v>
      </c>
      <c r="I23" s="36">
        <v>3263.0999999999995</v>
      </c>
      <c r="J23" s="36">
        <v>3278.7</v>
      </c>
      <c r="K23" s="31">
        <v>3247.5</v>
      </c>
      <c r="L23" s="31">
        <v>3205.3</v>
      </c>
      <c r="M23" s="31">
        <v>7.05173</v>
      </c>
      <c r="N23" s="1"/>
      <c r="O23" s="1"/>
    </row>
    <row r="24" spans="1:15" ht="12.75" customHeight="1">
      <c r="A24" s="33">
        <v>14</v>
      </c>
      <c r="B24" s="53" t="s">
        <v>264</v>
      </c>
      <c r="C24" s="31">
        <v>1884.05</v>
      </c>
      <c r="D24" s="36">
        <v>1896.3500000000001</v>
      </c>
      <c r="E24" s="36">
        <v>1867.7000000000003</v>
      </c>
      <c r="F24" s="36">
        <v>1851.3500000000001</v>
      </c>
      <c r="G24" s="36">
        <v>1822.7000000000003</v>
      </c>
      <c r="H24" s="36">
        <v>1912.7000000000003</v>
      </c>
      <c r="I24" s="36">
        <v>1941.3500000000004</v>
      </c>
      <c r="J24" s="36">
        <v>1957.7000000000003</v>
      </c>
      <c r="K24" s="31">
        <v>1925</v>
      </c>
      <c r="L24" s="31">
        <v>1880</v>
      </c>
      <c r="M24" s="31">
        <v>3.93681</v>
      </c>
      <c r="N24" s="1"/>
      <c r="O24" s="1"/>
    </row>
    <row r="25" spans="1:15" ht="12.75" customHeight="1">
      <c r="A25" s="33">
        <v>15</v>
      </c>
      <c r="B25" s="53" t="s">
        <v>50</v>
      </c>
      <c r="C25" s="31">
        <v>1344.2</v>
      </c>
      <c r="D25" s="36">
        <v>1347.8666666666668</v>
      </c>
      <c r="E25" s="36">
        <v>1337.3333333333335</v>
      </c>
      <c r="F25" s="36">
        <v>1330.4666666666667</v>
      </c>
      <c r="G25" s="36">
        <v>1319.9333333333334</v>
      </c>
      <c r="H25" s="36">
        <v>1354.7333333333336</v>
      </c>
      <c r="I25" s="36">
        <v>1365.2666666666669</v>
      </c>
      <c r="J25" s="36">
        <v>1372.1333333333337</v>
      </c>
      <c r="K25" s="31">
        <v>1358.4</v>
      </c>
      <c r="L25" s="31">
        <v>1341</v>
      </c>
      <c r="M25" s="31">
        <v>21.8323</v>
      </c>
      <c r="N25" s="1"/>
      <c r="O25" s="1"/>
    </row>
    <row r="26" spans="1:15" ht="12.75" customHeight="1">
      <c r="A26" s="33">
        <v>16</v>
      </c>
      <c r="B26" s="53" t="s">
        <v>824</v>
      </c>
      <c r="C26" s="31">
        <v>595.2</v>
      </c>
      <c r="D26" s="36">
        <v>600.3333333333334</v>
      </c>
      <c r="E26" s="36">
        <v>585.6666666666667</v>
      </c>
      <c r="F26" s="36">
        <v>576.1333333333333</v>
      </c>
      <c r="G26" s="36">
        <v>561.4666666666667</v>
      </c>
      <c r="H26" s="36">
        <v>609.8666666666668</v>
      </c>
      <c r="I26" s="36">
        <v>624.5333333333335</v>
      </c>
      <c r="J26" s="36">
        <v>634.0666666666668</v>
      </c>
      <c r="K26" s="31">
        <v>615</v>
      </c>
      <c r="L26" s="31">
        <v>590.8</v>
      </c>
      <c r="M26" s="31">
        <v>29.99709</v>
      </c>
      <c r="N26" s="1"/>
      <c r="O26" s="1"/>
    </row>
    <row r="27" spans="1:15" ht="12.75" customHeight="1">
      <c r="A27" s="33">
        <v>17</v>
      </c>
      <c r="B27" s="53" t="s">
        <v>265</v>
      </c>
      <c r="C27" s="31">
        <v>948.05</v>
      </c>
      <c r="D27" s="36">
        <v>953.6333333333333</v>
      </c>
      <c r="E27" s="36">
        <v>937.2666666666667</v>
      </c>
      <c r="F27" s="36">
        <v>926.4833333333333</v>
      </c>
      <c r="G27" s="36">
        <v>910.1166666666667</v>
      </c>
      <c r="H27" s="36">
        <v>964.4166666666666</v>
      </c>
      <c r="I27" s="36">
        <v>980.7833333333332</v>
      </c>
      <c r="J27" s="36">
        <v>991.5666666666666</v>
      </c>
      <c r="K27" s="31">
        <v>970</v>
      </c>
      <c r="L27" s="31">
        <v>942.85</v>
      </c>
      <c r="M27" s="31">
        <v>7.55787</v>
      </c>
      <c r="N27" s="1"/>
      <c r="O27" s="1"/>
    </row>
    <row r="28" spans="1:15" ht="12.75" customHeight="1">
      <c r="A28" s="33">
        <v>18</v>
      </c>
      <c r="B28" s="53" t="s">
        <v>266</v>
      </c>
      <c r="C28" s="31">
        <v>345.05</v>
      </c>
      <c r="D28" s="36">
        <v>346.7166666666667</v>
      </c>
      <c r="E28" s="36">
        <v>342.4333333333334</v>
      </c>
      <c r="F28" s="36">
        <v>339.8166666666667</v>
      </c>
      <c r="G28" s="36">
        <v>335.5333333333334</v>
      </c>
      <c r="H28" s="36">
        <v>349.33333333333337</v>
      </c>
      <c r="I28" s="36">
        <v>353.6166666666667</v>
      </c>
      <c r="J28" s="36">
        <v>356.23333333333335</v>
      </c>
      <c r="K28" s="31">
        <v>351</v>
      </c>
      <c r="L28" s="31">
        <v>344.1</v>
      </c>
      <c r="M28" s="31">
        <v>11.96013</v>
      </c>
      <c r="N28" s="1"/>
      <c r="O28" s="1"/>
    </row>
    <row r="29" spans="1:15" ht="12.75" customHeight="1">
      <c r="A29" s="33">
        <v>19</v>
      </c>
      <c r="B29" s="53" t="s">
        <v>44</v>
      </c>
      <c r="C29" s="31">
        <v>202.55</v>
      </c>
      <c r="D29" s="36">
        <v>203.83333333333334</v>
      </c>
      <c r="E29" s="36">
        <v>199.4666666666667</v>
      </c>
      <c r="F29" s="36">
        <v>196.38333333333335</v>
      </c>
      <c r="G29" s="36">
        <v>192.0166666666667</v>
      </c>
      <c r="H29" s="36">
        <v>206.91666666666669</v>
      </c>
      <c r="I29" s="36">
        <v>211.2833333333333</v>
      </c>
      <c r="J29" s="36">
        <v>214.36666666666667</v>
      </c>
      <c r="K29" s="31">
        <v>208.2</v>
      </c>
      <c r="L29" s="31">
        <v>200.75</v>
      </c>
      <c r="M29" s="31">
        <v>73.6359</v>
      </c>
      <c r="N29" s="1"/>
      <c r="O29" s="1"/>
    </row>
    <row r="30" spans="1:15" ht="12.75" customHeight="1">
      <c r="A30" s="33">
        <v>20</v>
      </c>
      <c r="B30" s="53" t="s">
        <v>46</v>
      </c>
      <c r="C30" s="31">
        <v>233.95</v>
      </c>
      <c r="D30" s="36">
        <v>235.78333333333333</v>
      </c>
      <c r="E30" s="36">
        <v>231.16666666666666</v>
      </c>
      <c r="F30" s="36">
        <v>228.38333333333333</v>
      </c>
      <c r="G30" s="36">
        <v>223.76666666666665</v>
      </c>
      <c r="H30" s="36">
        <v>238.56666666666666</v>
      </c>
      <c r="I30" s="36">
        <v>243.18333333333334</v>
      </c>
      <c r="J30" s="36">
        <v>245.96666666666667</v>
      </c>
      <c r="K30" s="31">
        <v>240.4</v>
      </c>
      <c r="L30" s="31">
        <v>233</v>
      </c>
      <c r="M30" s="31">
        <v>33.65147</v>
      </c>
      <c r="N30" s="1"/>
      <c r="O30" s="1"/>
    </row>
    <row r="31" spans="1:15" ht="12.75" customHeight="1">
      <c r="A31" s="33">
        <v>21</v>
      </c>
      <c r="B31" s="53" t="s">
        <v>316</v>
      </c>
      <c r="C31" s="31">
        <v>480.25</v>
      </c>
      <c r="D31" s="36">
        <v>473.76666666666665</v>
      </c>
      <c r="E31" s="36">
        <v>462.5333333333333</v>
      </c>
      <c r="F31" s="36">
        <v>444.81666666666666</v>
      </c>
      <c r="G31" s="36">
        <v>433.5833333333333</v>
      </c>
      <c r="H31" s="36">
        <v>491.4833333333333</v>
      </c>
      <c r="I31" s="36">
        <v>502.71666666666664</v>
      </c>
      <c r="J31" s="36">
        <v>520.4333333333333</v>
      </c>
      <c r="K31" s="31">
        <v>485</v>
      </c>
      <c r="L31" s="31">
        <v>456.05</v>
      </c>
      <c r="M31" s="31">
        <v>24.03303</v>
      </c>
      <c r="N31" s="1"/>
      <c r="O31" s="1"/>
    </row>
    <row r="32" spans="1:15" ht="12.75" customHeight="1">
      <c r="A32" s="33">
        <v>22</v>
      </c>
      <c r="B32" s="53" t="s">
        <v>317</v>
      </c>
      <c r="C32" s="31">
        <v>841.35</v>
      </c>
      <c r="D32" s="36">
        <v>843.7833333333333</v>
      </c>
      <c r="E32" s="36">
        <v>837.5666666666666</v>
      </c>
      <c r="F32" s="36">
        <v>833.7833333333333</v>
      </c>
      <c r="G32" s="36">
        <v>827.5666666666666</v>
      </c>
      <c r="H32" s="36">
        <v>847.5666666666666</v>
      </c>
      <c r="I32" s="36">
        <v>853.7833333333333</v>
      </c>
      <c r="J32" s="36">
        <v>857.5666666666666</v>
      </c>
      <c r="K32" s="31">
        <v>850</v>
      </c>
      <c r="L32" s="31">
        <v>840</v>
      </c>
      <c r="M32" s="31">
        <v>0.27717</v>
      </c>
      <c r="N32" s="1"/>
      <c r="O32" s="1"/>
    </row>
    <row r="33" spans="1:15" ht="12.75" customHeight="1">
      <c r="A33" s="33">
        <v>23</v>
      </c>
      <c r="B33" s="53" t="s">
        <v>318</v>
      </c>
      <c r="C33" s="31">
        <v>1070.25</v>
      </c>
      <c r="D33" s="36">
        <v>1077.3166666666666</v>
      </c>
      <c r="E33" s="36">
        <v>1057.4333333333332</v>
      </c>
      <c r="F33" s="36">
        <v>1044.6166666666666</v>
      </c>
      <c r="G33" s="36">
        <v>1024.7333333333331</v>
      </c>
      <c r="H33" s="36">
        <v>1090.1333333333332</v>
      </c>
      <c r="I33" s="36">
        <v>1110.0166666666664</v>
      </c>
      <c r="J33" s="36">
        <v>1122.8333333333333</v>
      </c>
      <c r="K33" s="31">
        <v>1097.2</v>
      </c>
      <c r="L33" s="31">
        <v>1064.5</v>
      </c>
      <c r="M33" s="31">
        <v>1.33085</v>
      </c>
      <c r="N33" s="1"/>
      <c r="O33" s="1"/>
    </row>
    <row r="34" spans="1:15" ht="12.75" customHeight="1">
      <c r="A34" s="33">
        <v>24</v>
      </c>
      <c r="B34" s="53" t="s">
        <v>319</v>
      </c>
      <c r="C34" s="31">
        <v>2115.3</v>
      </c>
      <c r="D34" s="36">
        <v>2143.2666666666664</v>
      </c>
      <c r="E34" s="36">
        <v>2079.183333333333</v>
      </c>
      <c r="F34" s="36">
        <v>2043.0666666666666</v>
      </c>
      <c r="G34" s="36">
        <v>1978.9833333333331</v>
      </c>
      <c r="H34" s="36">
        <v>2179.3833333333328</v>
      </c>
      <c r="I34" s="36">
        <v>2243.4666666666667</v>
      </c>
      <c r="J34" s="36">
        <v>2279.5833333333326</v>
      </c>
      <c r="K34" s="31">
        <v>2207.35</v>
      </c>
      <c r="L34" s="31">
        <v>2107.15</v>
      </c>
      <c r="M34" s="31">
        <v>0.79775</v>
      </c>
      <c r="N34" s="1"/>
      <c r="O34" s="1"/>
    </row>
    <row r="35" spans="1:15" ht="12.75" customHeight="1">
      <c r="A35" s="33">
        <v>25</v>
      </c>
      <c r="B35" s="53" t="s">
        <v>320</v>
      </c>
      <c r="C35" s="31">
        <v>982.6</v>
      </c>
      <c r="D35" s="36">
        <v>988.4</v>
      </c>
      <c r="E35" s="36">
        <v>971.9499999999999</v>
      </c>
      <c r="F35" s="36">
        <v>961.3</v>
      </c>
      <c r="G35" s="36">
        <v>944.8499999999999</v>
      </c>
      <c r="H35" s="36">
        <v>999.05</v>
      </c>
      <c r="I35" s="36">
        <v>1015.5</v>
      </c>
      <c r="J35" s="36">
        <v>1026.15</v>
      </c>
      <c r="K35" s="31">
        <v>1004.85</v>
      </c>
      <c r="L35" s="31">
        <v>977.75</v>
      </c>
      <c r="M35" s="31">
        <v>0.92575</v>
      </c>
      <c r="N35" s="1"/>
      <c r="O35" s="1"/>
    </row>
    <row r="36" spans="1:15" ht="12.75" customHeight="1">
      <c r="A36" s="33">
        <v>26</v>
      </c>
      <c r="B36" s="53" t="s">
        <v>51</v>
      </c>
      <c r="C36" s="31">
        <v>4735.2</v>
      </c>
      <c r="D36" s="36">
        <v>4776.783333333334</v>
      </c>
      <c r="E36" s="36">
        <v>4683.5666666666675</v>
      </c>
      <c r="F36" s="36">
        <v>4631.933333333333</v>
      </c>
      <c r="G36" s="36">
        <v>4538.716666666667</v>
      </c>
      <c r="H36" s="36">
        <v>4828.416666666668</v>
      </c>
      <c r="I36" s="36">
        <v>4921.633333333333</v>
      </c>
      <c r="J36" s="36">
        <v>4973.266666666668</v>
      </c>
      <c r="K36" s="31">
        <v>4870</v>
      </c>
      <c r="L36" s="31">
        <v>4725.15</v>
      </c>
      <c r="M36" s="31">
        <v>1.59343</v>
      </c>
      <c r="N36" s="1"/>
      <c r="O36" s="1"/>
    </row>
    <row r="37" spans="1:15" ht="12.75" customHeight="1">
      <c r="A37" s="33">
        <v>27</v>
      </c>
      <c r="B37" s="53" t="s">
        <v>321</v>
      </c>
      <c r="C37" s="31">
        <v>2131.45</v>
      </c>
      <c r="D37" s="36">
        <v>2138.1833333333334</v>
      </c>
      <c r="E37" s="36">
        <v>2113.4666666666667</v>
      </c>
      <c r="F37" s="36">
        <v>2095.483333333333</v>
      </c>
      <c r="G37" s="36">
        <v>2070.7666666666664</v>
      </c>
      <c r="H37" s="36">
        <v>2156.166666666667</v>
      </c>
      <c r="I37" s="36">
        <v>2180.883333333334</v>
      </c>
      <c r="J37" s="36">
        <v>2198.8666666666672</v>
      </c>
      <c r="K37" s="31">
        <v>2162.9</v>
      </c>
      <c r="L37" s="31">
        <v>2120.2</v>
      </c>
      <c r="M37" s="31">
        <v>0.67327</v>
      </c>
      <c r="N37" s="1"/>
      <c r="O37" s="1"/>
    </row>
    <row r="38" spans="1:15" ht="12.75" customHeight="1">
      <c r="A38" s="33">
        <v>28</v>
      </c>
      <c r="B38" s="53" t="s">
        <v>770</v>
      </c>
      <c r="C38" s="31">
        <v>72.8</v>
      </c>
      <c r="D38" s="36">
        <v>73.41666666666667</v>
      </c>
      <c r="E38" s="36">
        <v>71.63333333333334</v>
      </c>
      <c r="F38" s="36">
        <v>70.46666666666667</v>
      </c>
      <c r="G38" s="36">
        <v>68.68333333333334</v>
      </c>
      <c r="H38" s="36">
        <v>74.58333333333334</v>
      </c>
      <c r="I38" s="36">
        <v>76.36666666666667</v>
      </c>
      <c r="J38" s="36">
        <v>77.53333333333335</v>
      </c>
      <c r="K38" s="31">
        <v>75.2</v>
      </c>
      <c r="L38" s="31">
        <v>72.25</v>
      </c>
      <c r="M38" s="31">
        <v>28.17957</v>
      </c>
      <c r="N38" s="1"/>
      <c r="O38" s="1"/>
    </row>
    <row r="39" spans="1:15" ht="12.75" customHeight="1">
      <c r="A39" s="33">
        <v>29</v>
      </c>
      <c r="B39" s="53" t="s">
        <v>867</v>
      </c>
      <c r="C39" s="31">
        <v>27.65</v>
      </c>
      <c r="D39" s="36">
        <v>27.766666666666666</v>
      </c>
      <c r="E39" s="36">
        <v>27.43333333333333</v>
      </c>
      <c r="F39" s="36">
        <v>27.216666666666665</v>
      </c>
      <c r="G39" s="36">
        <v>26.88333333333333</v>
      </c>
      <c r="H39" s="36">
        <v>27.98333333333333</v>
      </c>
      <c r="I39" s="36">
        <v>28.316666666666666</v>
      </c>
      <c r="J39" s="36">
        <v>28.53333333333333</v>
      </c>
      <c r="K39" s="31">
        <v>28.1</v>
      </c>
      <c r="L39" s="31">
        <v>27.55</v>
      </c>
      <c r="M39" s="31">
        <v>20.08698</v>
      </c>
      <c r="N39" s="1"/>
      <c r="O39" s="1"/>
    </row>
    <row r="40" spans="1:15" ht="12.75" customHeight="1">
      <c r="A40" s="33">
        <v>30</v>
      </c>
      <c r="B40" s="53" t="s">
        <v>851</v>
      </c>
      <c r="C40" s="31">
        <v>891.35</v>
      </c>
      <c r="D40" s="36">
        <v>885.1166666666667</v>
      </c>
      <c r="E40" s="36">
        <v>872.2333333333333</v>
      </c>
      <c r="F40" s="36">
        <v>853.1166666666667</v>
      </c>
      <c r="G40" s="36">
        <v>840.2333333333333</v>
      </c>
      <c r="H40" s="36">
        <v>904.2333333333333</v>
      </c>
      <c r="I40" s="36">
        <v>917.1166666666668</v>
      </c>
      <c r="J40" s="36">
        <v>936.2333333333333</v>
      </c>
      <c r="K40" s="31">
        <v>898</v>
      </c>
      <c r="L40" s="31">
        <v>866</v>
      </c>
      <c r="M40" s="31">
        <v>11.31749</v>
      </c>
      <c r="N40" s="1"/>
      <c r="O40" s="1"/>
    </row>
    <row r="41" spans="1:15" ht="12.75" customHeight="1">
      <c r="A41" s="33">
        <v>31</v>
      </c>
      <c r="B41" s="53" t="s">
        <v>322</v>
      </c>
      <c r="C41" s="31">
        <v>3694.15</v>
      </c>
      <c r="D41" s="36">
        <v>3702.7000000000003</v>
      </c>
      <c r="E41" s="36">
        <v>3671.4500000000007</v>
      </c>
      <c r="F41" s="36">
        <v>3648.7500000000005</v>
      </c>
      <c r="G41" s="36">
        <v>3617.500000000001</v>
      </c>
      <c r="H41" s="36">
        <v>3725.4000000000005</v>
      </c>
      <c r="I41" s="36">
        <v>3756.6499999999996</v>
      </c>
      <c r="J41" s="36">
        <v>3779.3500000000004</v>
      </c>
      <c r="K41" s="31">
        <v>3733.95</v>
      </c>
      <c r="L41" s="31">
        <v>3680</v>
      </c>
      <c r="M41" s="31">
        <v>0.73009</v>
      </c>
      <c r="N41" s="1"/>
      <c r="O41" s="1"/>
    </row>
    <row r="42" spans="1:15" ht="12.75" customHeight="1">
      <c r="A42" s="33">
        <v>32</v>
      </c>
      <c r="B42" s="53" t="s">
        <v>52</v>
      </c>
      <c r="C42" s="31">
        <v>608.85</v>
      </c>
      <c r="D42" s="36">
        <v>614.9166666666666</v>
      </c>
      <c r="E42" s="36">
        <v>599.5333333333333</v>
      </c>
      <c r="F42" s="36">
        <v>590.2166666666667</v>
      </c>
      <c r="G42" s="36">
        <v>574.8333333333334</v>
      </c>
      <c r="H42" s="36">
        <v>624.2333333333332</v>
      </c>
      <c r="I42" s="36">
        <v>639.6166666666667</v>
      </c>
      <c r="J42" s="36">
        <v>648.9333333333332</v>
      </c>
      <c r="K42" s="31">
        <v>630.3</v>
      </c>
      <c r="L42" s="31">
        <v>605.6</v>
      </c>
      <c r="M42" s="31">
        <v>41.6132</v>
      </c>
      <c r="N42" s="1"/>
      <c r="O42" s="1"/>
    </row>
    <row r="43" spans="1:15" ht="12.75" customHeight="1">
      <c r="A43" s="33">
        <v>33</v>
      </c>
      <c r="B43" s="53" t="s">
        <v>323</v>
      </c>
      <c r="C43" s="31">
        <v>2881</v>
      </c>
      <c r="D43" s="36">
        <v>2887.6999999999994</v>
      </c>
      <c r="E43" s="36">
        <v>2864.4999999999986</v>
      </c>
      <c r="F43" s="36">
        <v>2847.999999999999</v>
      </c>
      <c r="G43" s="36">
        <v>2824.7999999999984</v>
      </c>
      <c r="H43" s="36">
        <v>2904.199999999999</v>
      </c>
      <c r="I43" s="36">
        <v>2927.3999999999996</v>
      </c>
      <c r="J43" s="36">
        <v>2943.899999999999</v>
      </c>
      <c r="K43" s="31">
        <v>2910.9</v>
      </c>
      <c r="L43" s="31">
        <v>2871.2</v>
      </c>
      <c r="M43" s="31">
        <v>2.8871</v>
      </c>
      <c r="N43" s="1"/>
      <c r="O43" s="1"/>
    </row>
    <row r="44" spans="1:15" ht="12.75" customHeight="1">
      <c r="A44" s="33">
        <v>34</v>
      </c>
      <c r="B44" s="53" t="s">
        <v>324</v>
      </c>
      <c r="C44" s="31">
        <v>866.05</v>
      </c>
      <c r="D44" s="36">
        <v>861.2666666666668</v>
      </c>
      <c r="E44" s="36">
        <v>837.5833333333335</v>
      </c>
      <c r="F44" s="36">
        <v>809.1166666666667</v>
      </c>
      <c r="G44" s="36">
        <v>785.4333333333334</v>
      </c>
      <c r="H44" s="36">
        <v>889.7333333333336</v>
      </c>
      <c r="I44" s="36">
        <v>913.4166666666667</v>
      </c>
      <c r="J44" s="36">
        <v>941.8833333333337</v>
      </c>
      <c r="K44" s="31">
        <v>884.95</v>
      </c>
      <c r="L44" s="31">
        <v>832.8</v>
      </c>
      <c r="M44" s="31">
        <v>1.54804</v>
      </c>
      <c r="N44" s="1"/>
      <c r="O44" s="1"/>
    </row>
    <row r="45" spans="1:15" ht="12.75" customHeight="1">
      <c r="A45" s="33">
        <v>35</v>
      </c>
      <c r="B45" s="53" t="s">
        <v>826</v>
      </c>
      <c r="C45" s="31">
        <v>6961.6</v>
      </c>
      <c r="D45" s="36">
        <v>7019.866666666666</v>
      </c>
      <c r="E45" s="36">
        <v>6886.733333333332</v>
      </c>
      <c r="F45" s="36">
        <v>6811.866666666666</v>
      </c>
      <c r="G45" s="36">
        <v>6678.733333333332</v>
      </c>
      <c r="H45" s="36">
        <v>7094.733333333332</v>
      </c>
      <c r="I45" s="36">
        <v>7227.866666666665</v>
      </c>
      <c r="J45" s="36">
        <v>7302.733333333332</v>
      </c>
      <c r="K45" s="31">
        <v>7153</v>
      </c>
      <c r="L45" s="31">
        <v>6945</v>
      </c>
      <c r="M45" s="31">
        <v>0.78608</v>
      </c>
      <c r="N45" s="1"/>
      <c r="O45" s="1"/>
    </row>
    <row r="46" spans="1:15" ht="12.75" customHeight="1">
      <c r="A46" s="33">
        <v>36</v>
      </c>
      <c r="B46" s="53" t="s">
        <v>53</v>
      </c>
      <c r="C46" s="31">
        <v>6406.55</v>
      </c>
      <c r="D46" s="36">
        <v>6415.716666666667</v>
      </c>
      <c r="E46" s="36">
        <v>6353.533333333335</v>
      </c>
      <c r="F46" s="36">
        <v>6300.516666666667</v>
      </c>
      <c r="G46" s="36">
        <v>6238.333333333335</v>
      </c>
      <c r="H46" s="36">
        <v>6468.7333333333345</v>
      </c>
      <c r="I46" s="36">
        <v>6530.916666666667</v>
      </c>
      <c r="J46" s="36">
        <v>6583.933333333334</v>
      </c>
      <c r="K46" s="31">
        <v>6477.9</v>
      </c>
      <c r="L46" s="31">
        <v>6362.7</v>
      </c>
      <c r="M46" s="31">
        <v>4.50885</v>
      </c>
      <c r="N46" s="1"/>
      <c r="O46" s="1"/>
    </row>
    <row r="47" spans="1:15" ht="12.75" customHeight="1">
      <c r="A47" s="33">
        <v>37</v>
      </c>
      <c r="B47" s="53" t="s">
        <v>55</v>
      </c>
      <c r="C47" s="31">
        <v>482.3</v>
      </c>
      <c r="D47" s="36">
        <v>483.8333333333333</v>
      </c>
      <c r="E47" s="36">
        <v>478.71666666666664</v>
      </c>
      <c r="F47" s="36">
        <v>475.1333333333333</v>
      </c>
      <c r="G47" s="36">
        <v>470.01666666666665</v>
      </c>
      <c r="H47" s="36">
        <v>487.41666666666663</v>
      </c>
      <c r="I47" s="36">
        <v>492.5333333333333</v>
      </c>
      <c r="J47" s="36">
        <v>496.1166666666666</v>
      </c>
      <c r="K47" s="31">
        <v>488.95</v>
      </c>
      <c r="L47" s="31">
        <v>480.25</v>
      </c>
      <c r="M47" s="31">
        <v>19.55613</v>
      </c>
      <c r="N47" s="1"/>
      <c r="O47" s="1"/>
    </row>
    <row r="48" spans="1:15" ht="12.75" customHeight="1">
      <c r="A48" s="33">
        <v>38</v>
      </c>
      <c r="B48" s="53" t="s">
        <v>325</v>
      </c>
      <c r="C48" s="31">
        <v>325.55</v>
      </c>
      <c r="D48" s="36">
        <v>326.18333333333334</v>
      </c>
      <c r="E48" s="36">
        <v>322.4666666666667</v>
      </c>
      <c r="F48" s="36">
        <v>319.3833333333334</v>
      </c>
      <c r="G48" s="36">
        <v>315.66666666666674</v>
      </c>
      <c r="H48" s="36">
        <v>329.26666666666665</v>
      </c>
      <c r="I48" s="36">
        <v>332.98333333333323</v>
      </c>
      <c r="J48" s="36">
        <v>336.0666666666666</v>
      </c>
      <c r="K48" s="31">
        <v>329.9</v>
      </c>
      <c r="L48" s="31">
        <v>323.1</v>
      </c>
      <c r="M48" s="31">
        <v>1.74865</v>
      </c>
      <c r="N48" s="1"/>
      <c r="O48" s="1"/>
    </row>
    <row r="49" spans="1:15" ht="12.75" customHeight="1">
      <c r="A49" s="33">
        <v>39</v>
      </c>
      <c r="B49" s="53" t="s">
        <v>825</v>
      </c>
      <c r="C49" s="31">
        <v>694.6</v>
      </c>
      <c r="D49" s="36">
        <v>682.85</v>
      </c>
      <c r="E49" s="36">
        <v>660.8000000000001</v>
      </c>
      <c r="F49" s="36">
        <v>627</v>
      </c>
      <c r="G49" s="36">
        <v>604.95</v>
      </c>
      <c r="H49" s="36">
        <v>716.6500000000001</v>
      </c>
      <c r="I49" s="36">
        <v>738.7</v>
      </c>
      <c r="J49" s="36">
        <v>772.5000000000001</v>
      </c>
      <c r="K49" s="31">
        <v>704.9</v>
      </c>
      <c r="L49" s="31">
        <v>649.05</v>
      </c>
      <c r="M49" s="31">
        <v>33.24651</v>
      </c>
      <c r="N49" s="1"/>
      <c r="O49" s="1"/>
    </row>
    <row r="50" spans="1:15" ht="12.75" customHeight="1">
      <c r="A50" s="33">
        <v>40</v>
      </c>
      <c r="B50" s="53" t="s">
        <v>326</v>
      </c>
      <c r="C50" s="31">
        <v>587.75</v>
      </c>
      <c r="D50" s="36">
        <v>591.4666666666667</v>
      </c>
      <c r="E50" s="36">
        <v>581.2833333333334</v>
      </c>
      <c r="F50" s="36">
        <v>574.8166666666667</v>
      </c>
      <c r="G50" s="36">
        <v>564.6333333333334</v>
      </c>
      <c r="H50" s="36">
        <v>597.9333333333334</v>
      </c>
      <c r="I50" s="36">
        <v>608.1166666666668</v>
      </c>
      <c r="J50" s="36">
        <v>614.5833333333334</v>
      </c>
      <c r="K50" s="31">
        <v>601.65</v>
      </c>
      <c r="L50" s="31">
        <v>585</v>
      </c>
      <c r="M50" s="31">
        <v>0.91249</v>
      </c>
      <c r="N50" s="1"/>
      <c r="O50" s="1"/>
    </row>
    <row r="51" spans="1:15" ht="12.75" customHeight="1">
      <c r="A51" s="33">
        <v>41</v>
      </c>
      <c r="B51" s="53" t="s">
        <v>56</v>
      </c>
      <c r="C51" s="31">
        <v>178.35</v>
      </c>
      <c r="D51" s="36">
        <v>178.88333333333333</v>
      </c>
      <c r="E51" s="36">
        <v>176.56666666666666</v>
      </c>
      <c r="F51" s="36">
        <v>174.78333333333333</v>
      </c>
      <c r="G51" s="36">
        <v>172.46666666666667</v>
      </c>
      <c r="H51" s="36">
        <v>180.66666666666666</v>
      </c>
      <c r="I51" s="36">
        <v>182.98333333333332</v>
      </c>
      <c r="J51" s="36">
        <v>184.76666666666665</v>
      </c>
      <c r="K51" s="31">
        <v>181.2</v>
      </c>
      <c r="L51" s="31">
        <v>177.1</v>
      </c>
      <c r="M51" s="31">
        <v>168.42899</v>
      </c>
      <c r="N51" s="1"/>
      <c r="O51" s="1"/>
    </row>
    <row r="52" spans="1:15" ht="12.75" customHeight="1">
      <c r="A52" s="33">
        <v>42</v>
      </c>
      <c r="B52" s="53" t="s">
        <v>58</v>
      </c>
      <c r="C52" s="31">
        <v>2854.5</v>
      </c>
      <c r="D52" s="36">
        <v>2864.1666666666665</v>
      </c>
      <c r="E52" s="36">
        <v>2835.333333333333</v>
      </c>
      <c r="F52" s="36">
        <v>2816.1666666666665</v>
      </c>
      <c r="G52" s="36">
        <v>2787.333333333333</v>
      </c>
      <c r="H52" s="36">
        <v>2883.333333333333</v>
      </c>
      <c r="I52" s="36">
        <v>2912.166666666666</v>
      </c>
      <c r="J52" s="36">
        <v>2931.333333333333</v>
      </c>
      <c r="K52" s="31">
        <v>2893</v>
      </c>
      <c r="L52" s="31">
        <v>2845</v>
      </c>
      <c r="M52" s="31">
        <v>17.66311</v>
      </c>
      <c r="N52" s="1"/>
      <c r="O52" s="1"/>
    </row>
    <row r="53" spans="1:15" ht="12.75" customHeight="1">
      <c r="A53" s="33">
        <v>43</v>
      </c>
      <c r="B53" s="53" t="s">
        <v>327</v>
      </c>
      <c r="C53" s="31">
        <v>488.2</v>
      </c>
      <c r="D53" s="36">
        <v>489.4166666666667</v>
      </c>
      <c r="E53" s="36">
        <v>480.98333333333335</v>
      </c>
      <c r="F53" s="36">
        <v>473.76666666666665</v>
      </c>
      <c r="G53" s="36">
        <v>465.3333333333333</v>
      </c>
      <c r="H53" s="36">
        <v>496.6333333333334</v>
      </c>
      <c r="I53" s="36">
        <v>505.06666666666666</v>
      </c>
      <c r="J53" s="36">
        <v>512.2833333333334</v>
      </c>
      <c r="K53" s="31">
        <v>497.85</v>
      </c>
      <c r="L53" s="31">
        <v>482.2</v>
      </c>
      <c r="M53" s="31">
        <v>18.57407</v>
      </c>
      <c r="N53" s="1"/>
      <c r="O53" s="1"/>
    </row>
    <row r="54" spans="1:15" ht="12.75" customHeight="1">
      <c r="A54" s="33">
        <v>44</v>
      </c>
      <c r="B54" s="53" t="s">
        <v>59</v>
      </c>
      <c r="C54" s="31">
        <v>1964.25</v>
      </c>
      <c r="D54" s="36">
        <v>1982.2833333333335</v>
      </c>
      <c r="E54" s="36">
        <v>1942.016666666667</v>
      </c>
      <c r="F54" s="36">
        <v>1919.7833333333335</v>
      </c>
      <c r="G54" s="36">
        <v>1879.516666666667</v>
      </c>
      <c r="H54" s="36">
        <v>2004.516666666667</v>
      </c>
      <c r="I54" s="36">
        <v>2044.7833333333335</v>
      </c>
      <c r="J54" s="36">
        <v>2067.0166666666673</v>
      </c>
      <c r="K54" s="31">
        <v>2022.55</v>
      </c>
      <c r="L54" s="31">
        <v>1960.05</v>
      </c>
      <c r="M54" s="31">
        <v>4.13279</v>
      </c>
      <c r="N54" s="1"/>
      <c r="O54" s="1"/>
    </row>
    <row r="55" spans="1:15" ht="12.75" customHeight="1">
      <c r="A55" s="33">
        <v>45</v>
      </c>
      <c r="B55" s="53" t="s">
        <v>60</v>
      </c>
      <c r="C55" s="31">
        <v>6154.65</v>
      </c>
      <c r="D55" s="36">
        <v>6181.55</v>
      </c>
      <c r="E55" s="36">
        <v>6113.1</v>
      </c>
      <c r="F55" s="36">
        <v>6071.55</v>
      </c>
      <c r="G55" s="36">
        <v>6003.1</v>
      </c>
      <c r="H55" s="36">
        <v>6223.1</v>
      </c>
      <c r="I55" s="36">
        <v>6291.549999999999</v>
      </c>
      <c r="J55" s="36">
        <v>6333.1</v>
      </c>
      <c r="K55" s="31">
        <v>6250</v>
      </c>
      <c r="L55" s="31">
        <v>6140</v>
      </c>
      <c r="M55" s="31">
        <v>1.0685</v>
      </c>
      <c r="N55" s="1"/>
      <c r="O55" s="1"/>
    </row>
    <row r="56" spans="1:15" ht="12" customHeight="1">
      <c r="A56" s="33">
        <v>46</v>
      </c>
      <c r="B56" s="53" t="s">
        <v>63</v>
      </c>
      <c r="C56" s="31">
        <v>1088.45</v>
      </c>
      <c r="D56" s="36">
        <v>1100.8</v>
      </c>
      <c r="E56" s="36">
        <v>1073.6499999999999</v>
      </c>
      <c r="F56" s="36">
        <v>1058.85</v>
      </c>
      <c r="G56" s="36">
        <v>1031.6999999999998</v>
      </c>
      <c r="H56" s="36">
        <v>1115.6</v>
      </c>
      <c r="I56" s="36">
        <v>1142.75</v>
      </c>
      <c r="J56" s="36">
        <v>1157.55</v>
      </c>
      <c r="K56" s="31">
        <v>1127.95</v>
      </c>
      <c r="L56" s="31">
        <v>1086</v>
      </c>
      <c r="M56" s="31">
        <v>12.16798</v>
      </c>
      <c r="N56" s="1"/>
      <c r="O56" s="1"/>
    </row>
    <row r="57" spans="1:15" ht="12.75" customHeight="1">
      <c r="A57" s="33">
        <v>47</v>
      </c>
      <c r="B57" s="53" t="s">
        <v>328</v>
      </c>
      <c r="C57" s="31">
        <v>522.5</v>
      </c>
      <c r="D57" s="36">
        <v>524.7333333333332</v>
      </c>
      <c r="E57" s="36">
        <v>516.1666666666665</v>
      </c>
      <c r="F57" s="36">
        <v>509.83333333333326</v>
      </c>
      <c r="G57" s="36">
        <v>501.26666666666654</v>
      </c>
      <c r="H57" s="36">
        <v>531.0666666666665</v>
      </c>
      <c r="I57" s="36">
        <v>539.6333333333333</v>
      </c>
      <c r="J57" s="36">
        <v>545.9666666666665</v>
      </c>
      <c r="K57" s="31">
        <v>533.3</v>
      </c>
      <c r="L57" s="31">
        <v>518.4</v>
      </c>
      <c r="M57" s="31">
        <v>2.88931</v>
      </c>
      <c r="N57" s="1"/>
      <c r="O57" s="1"/>
    </row>
    <row r="58" spans="1:15" ht="12.75" customHeight="1">
      <c r="A58" s="33">
        <v>48</v>
      </c>
      <c r="B58" s="53" t="s">
        <v>267</v>
      </c>
      <c r="C58" s="31">
        <v>4765.05</v>
      </c>
      <c r="D58" s="36">
        <v>4765.599999999999</v>
      </c>
      <c r="E58" s="36">
        <v>4724.449999999999</v>
      </c>
      <c r="F58" s="36">
        <v>4683.849999999999</v>
      </c>
      <c r="G58" s="36">
        <v>4642.699999999999</v>
      </c>
      <c r="H58" s="36">
        <v>4806.199999999999</v>
      </c>
      <c r="I58" s="36">
        <v>4847.3499999999985</v>
      </c>
      <c r="J58" s="36">
        <v>4887.949999999999</v>
      </c>
      <c r="K58" s="31">
        <v>4806.75</v>
      </c>
      <c r="L58" s="31">
        <v>4725</v>
      </c>
      <c r="M58" s="31">
        <v>6.76863</v>
      </c>
      <c r="N58" s="1"/>
      <c r="O58" s="1"/>
    </row>
    <row r="59" spans="1:15" ht="12.75" customHeight="1">
      <c r="A59" s="33">
        <v>49</v>
      </c>
      <c r="B59" s="53" t="s">
        <v>64</v>
      </c>
      <c r="C59" s="31">
        <v>1073.45</v>
      </c>
      <c r="D59" s="36">
        <v>1080.3166666666668</v>
      </c>
      <c r="E59" s="36">
        <v>1064.2333333333336</v>
      </c>
      <c r="F59" s="36">
        <v>1055.0166666666667</v>
      </c>
      <c r="G59" s="36">
        <v>1038.9333333333334</v>
      </c>
      <c r="H59" s="36">
        <v>1089.5333333333338</v>
      </c>
      <c r="I59" s="36">
        <v>1105.6166666666672</v>
      </c>
      <c r="J59" s="36">
        <v>1114.833333333334</v>
      </c>
      <c r="K59" s="31">
        <v>1096.4</v>
      </c>
      <c r="L59" s="31">
        <v>1071.1</v>
      </c>
      <c r="M59" s="31">
        <v>180.45983</v>
      </c>
      <c r="N59" s="1"/>
      <c r="O59" s="1"/>
    </row>
    <row r="60" spans="1:15" ht="12.75" customHeight="1">
      <c r="A60" s="33">
        <v>50</v>
      </c>
      <c r="B60" s="53" t="s">
        <v>329</v>
      </c>
      <c r="C60" s="31">
        <v>3419.4</v>
      </c>
      <c r="D60" s="36">
        <v>3444.383333333333</v>
      </c>
      <c r="E60" s="36">
        <v>3377.0166666666664</v>
      </c>
      <c r="F60" s="36">
        <v>3334.633333333333</v>
      </c>
      <c r="G60" s="36">
        <v>3267.2666666666664</v>
      </c>
      <c r="H60" s="36">
        <v>3486.7666666666664</v>
      </c>
      <c r="I60" s="36">
        <v>3554.133333333333</v>
      </c>
      <c r="J60" s="36">
        <v>3596.5166666666664</v>
      </c>
      <c r="K60" s="31">
        <v>3511.75</v>
      </c>
      <c r="L60" s="31">
        <v>3402</v>
      </c>
      <c r="M60" s="31">
        <v>1.74717</v>
      </c>
      <c r="N60" s="1"/>
      <c r="O60" s="1"/>
    </row>
    <row r="61" spans="1:15" ht="12.75" customHeight="1">
      <c r="A61" s="33">
        <v>51</v>
      </c>
      <c r="B61" s="53" t="s">
        <v>828</v>
      </c>
      <c r="C61" s="31">
        <v>336.45</v>
      </c>
      <c r="D61" s="36">
        <v>338.71666666666664</v>
      </c>
      <c r="E61" s="36">
        <v>333.2833333333333</v>
      </c>
      <c r="F61" s="36">
        <v>330.1166666666667</v>
      </c>
      <c r="G61" s="36">
        <v>324.68333333333334</v>
      </c>
      <c r="H61" s="36">
        <v>341.88333333333327</v>
      </c>
      <c r="I61" s="36">
        <v>347.31666666666655</v>
      </c>
      <c r="J61" s="36">
        <v>350.48333333333323</v>
      </c>
      <c r="K61" s="31">
        <v>344.15</v>
      </c>
      <c r="L61" s="31">
        <v>335.55</v>
      </c>
      <c r="M61" s="31">
        <v>10.81582</v>
      </c>
      <c r="N61" s="1"/>
      <c r="O61" s="1"/>
    </row>
    <row r="62" spans="1:15" ht="12.75" customHeight="1">
      <c r="A62" s="33">
        <v>52</v>
      </c>
      <c r="B62" s="53" t="s">
        <v>330</v>
      </c>
      <c r="C62" s="31">
        <v>2828.95</v>
      </c>
      <c r="D62" s="36">
        <v>2866.316666666667</v>
      </c>
      <c r="E62" s="36">
        <v>2777.733333333334</v>
      </c>
      <c r="F62" s="36">
        <v>2726.516666666667</v>
      </c>
      <c r="G62" s="36">
        <v>2637.933333333334</v>
      </c>
      <c r="H62" s="36">
        <v>2917.533333333334</v>
      </c>
      <c r="I62" s="36">
        <v>3006.1166666666672</v>
      </c>
      <c r="J62" s="36">
        <v>3057.3333333333344</v>
      </c>
      <c r="K62" s="31">
        <v>2954.9</v>
      </c>
      <c r="L62" s="31">
        <v>2815.1</v>
      </c>
      <c r="M62" s="31">
        <v>11.789</v>
      </c>
      <c r="N62" s="1"/>
      <c r="O62" s="1"/>
    </row>
    <row r="63" spans="1:15" ht="12.75" customHeight="1">
      <c r="A63" s="33">
        <v>53</v>
      </c>
      <c r="B63" s="53" t="s">
        <v>65</v>
      </c>
      <c r="C63" s="31">
        <v>9064.85</v>
      </c>
      <c r="D63" s="36">
        <v>9037.949999999999</v>
      </c>
      <c r="E63" s="36">
        <v>8956.899999999998</v>
      </c>
      <c r="F63" s="36">
        <v>8848.949999999999</v>
      </c>
      <c r="G63" s="36">
        <v>8767.899999999998</v>
      </c>
      <c r="H63" s="36">
        <v>9145.899999999998</v>
      </c>
      <c r="I63" s="36">
        <v>9226.949999999997</v>
      </c>
      <c r="J63" s="36">
        <v>9334.899999999998</v>
      </c>
      <c r="K63" s="31">
        <v>9119</v>
      </c>
      <c r="L63" s="31">
        <v>8930</v>
      </c>
      <c r="M63" s="31">
        <v>4.80474</v>
      </c>
      <c r="N63" s="1"/>
      <c r="O63" s="1"/>
    </row>
    <row r="64" spans="1:15" ht="12.75" customHeight="1">
      <c r="A64" s="33">
        <v>54</v>
      </c>
      <c r="B64" s="53" t="s">
        <v>68</v>
      </c>
      <c r="C64" s="31">
        <v>7229.55</v>
      </c>
      <c r="D64" s="36">
        <v>7216.616666666666</v>
      </c>
      <c r="E64" s="36">
        <v>7169.233333333332</v>
      </c>
      <c r="F64" s="36">
        <v>7108.916666666666</v>
      </c>
      <c r="G64" s="36">
        <v>7061.533333333332</v>
      </c>
      <c r="H64" s="36">
        <v>7276.933333333332</v>
      </c>
      <c r="I64" s="36">
        <v>7324.316666666665</v>
      </c>
      <c r="J64" s="36">
        <v>7384.633333333331</v>
      </c>
      <c r="K64" s="31">
        <v>7264</v>
      </c>
      <c r="L64" s="31">
        <v>7156.3</v>
      </c>
      <c r="M64" s="31">
        <v>10.92588</v>
      </c>
      <c r="N64" s="1"/>
      <c r="O64" s="1"/>
    </row>
    <row r="65" spans="1:15" ht="12.75" customHeight="1">
      <c r="A65" s="33">
        <v>55</v>
      </c>
      <c r="B65" s="53" t="s">
        <v>67</v>
      </c>
      <c r="C65" s="31">
        <v>1698.65</v>
      </c>
      <c r="D65" s="36">
        <v>1698.1333333333334</v>
      </c>
      <c r="E65" s="36">
        <v>1690.0666666666668</v>
      </c>
      <c r="F65" s="36">
        <v>1681.4833333333333</v>
      </c>
      <c r="G65" s="36">
        <v>1673.4166666666667</v>
      </c>
      <c r="H65" s="36">
        <v>1706.716666666667</v>
      </c>
      <c r="I65" s="36">
        <v>1714.7833333333335</v>
      </c>
      <c r="J65" s="36">
        <v>1723.366666666667</v>
      </c>
      <c r="K65" s="31">
        <v>1706.2</v>
      </c>
      <c r="L65" s="31">
        <v>1689.55</v>
      </c>
      <c r="M65" s="31">
        <v>13.12132</v>
      </c>
      <c r="N65" s="1"/>
      <c r="O65" s="1"/>
    </row>
    <row r="66" spans="1:15" ht="12.75" customHeight="1">
      <c r="A66" s="33">
        <v>56</v>
      </c>
      <c r="B66" s="53" t="s">
        <v>268</v>
      </c>
      <c r="C66" s="31">
        <v>8175.55</v>
      </c>
      <c r="D66" s="36">
        <v>8184.283333333333</v>
      </c>
      <c r="E66" s="36">
        <v>8097.366666666665</v>
      </c>
      <c r="F66" s="36">
        <v>8019.1833333333325</v>
      </c>
      <c r="G66" s="36">
        <v>7932.266666666665</v>
      </c>
      <c r="H66" s="36">
        <v>8262.466666666665</v>
      </c>
      <c r="I66" s="36">
        <v>8349.383333333333</v>
      </c>
      <c r="J66" s="36">
        <v>8427.566666666666</v>
      </c>
      <c r="K66" s="31">
        <v>8271.2</v>
      </c>
      <c r="L66" s="31">
        <v>8106.1</v>
      </c>
      <c r="M66" s="31">
        <v>0.43228</v>
      </c>
      <c r="N66" s="1"/>
      <c r="O66" s="1"/>
    </row>
    <row r="67" spans="1:15" ht="12.75" customHeight="1">
      <c r="A67" s="33">
        <v>57</v>
      </c>
      <c r="B67" s="53" t="s">
        <v>331</v>
      </c>
      <c r="C67" s="31">
        <v>2269.15</v>
      </c>
      <c r="D67" s="36">
        <v>2279.0333333333333</v>
      </c>
      <c r="E67" s="36">
        <v>2240.116666666667</v>
      </c>
      <c r="F67" s="36">
        <v>2211.0833333333335</v>
      </c>
      <c r="G67" s="36">
        <v>2172.166666666667</v>
      </c>
      <c r="H67" s="36">
        <v>2308.0666666666666</v>
      </c>
      <c r="I67" s="36">
        <v>2346.9833333333336</v>
      </c>
      <c r="J67" s="36">
        <v>2376.0166666666664</v>
      </c>
      <c r="K67" s="31">
        <v>2317.95</v>
      </c>
      <c r="L67" s="31">
        <v>2250</v>
      </c>
      <c r="M67" s="31">
        <v>0.79806</v>
      </c>
      <c r="N67" s="1"/>
      <c r="O67" s="1"/>
    </row>
    <row r="68" spans="1:15" ht="12.75" customHeight="1">
      <c r="A68" s="33">
        <v>58</v>
      </c>
      <c r="B68" s="53" t="s">
        <v>69</v>
      </c>
      <c r="C68" s="31">
        <v>2393.05</v>
      </c>
      <c r="D68" s="36">
        <v>2404</v>
      </c>
      <c r="E68" s="36">
        <v>2374.45</v>
      </c>
      <c r="F68" s="36">
        <v>2355.85</v>
      </c>
      <c r="G68" s="36">
        <v>2326.2999999999997</v>
      </c>
      <c r="H68" s="36">
        <v>2422.6</v>
      </c>
      <c r="I68" s="36">
        <v>2452.15</v>
      </c>
      <c r="J68" s="36">
        <v>2470.75</v>
      </c>
      <c r="K68" s="31">
        <v>2433.55</v>
      </c>
      <c r="L68" s="31">
        <v>2385.4</v>
      </c>
      <c r="M68" s="31">
        <v>6.21524</v>
      </c>
      <c r="N68" s="1"/>
      <c r="O68" s="1"/>
    </row>
    <row r="69" spans="1:15" ht="12.75" customHeight="1">
      <c r="A69" s="33">
        <v>59</v>
      </c>
      <c r="B69" s="53" t="s">
        <v>70</v>
      </c>
      <c r="C69" s="31">
        <v>377.8</v>
      </c>
      <c r="D69" s="36">
        <v>381.55</v>
      </c>
      <c r="E69" s="36">
        <v>373.3</v>
      </c>
      <c r="F69" s="36">
        <v>368.8</v>
      </c>
      <c r="G69" s="36">
        <v>360.55</v>
      </c>
      <c r="H69" s="36">
        <v>386.05</v>
      </c>
      <c r="I69" s="36">
        <v>394.3</v>
      </c>
      <c r="J69" s="36">
        <v>398.8</v>
      </c>
      <c r="K69" s="31">
        <v>389.8</v>
      </c>
      <c r="L69" s="31">
        <v>377.05</v>
      </c>
      <c r="M69" s="31">
        <v>14.84296</v>
      </c>
      <c r="N69" s="1"/>
      <c r="O69" s="1"/>
    </row>
    <row r="70" spans="1:15" ht="12.75" customHeight="1">
      <c r="A70" s="33">
        <v>60</v>
      </c>
      <c r="B70" s="53" t="s">
        <v>71</v>
      </c>
      <c r="C70" s="31">
        <v>182.95</v>
      </c>
      <c r="D70" s="36">
        <v>184.16666666666666</v>
      </c>
      <c r="E70" s="36">
        <v>181.4333333333333</v>
      </c>
      <c r="F70" s="36">
        <v>179.91666666666666</v>
      </c>
      <c r="G70" s="36">
        <v>177.1833333333333</v>
      </c>
      <c r="H70" s="36">
        <v>185.6833333333333</v>
      </c>
      <c r="I70" s="36">
        <v>188.41666666666666</v>
      </c>
      <c r="J70" s="36">
        <v>189.9333333333333</v>
      </c>
      <c r="K70" s="31">
        <v>186.9</v>
      </c>
      <c r="L70" s="31">
        <v>182.65</v>
      </c>
      <c r="M70" s="31">
        <v>259.30326</v>
      </c>
      <c r="N70" s="1"/>
      <c r="O70" s="1"/>
    </row>
    <row r="71" spans="1:15" ht="12.75" customHeight="1">
      <c r="A71" s="33">
        <v>61</v>
      </c>
      <c r="B71" s="53" t="s">
        <v>72</v>
      </c>
      <c r="C71" s="31">
        <v>267.95</v>
      </c>
      <c r="D71" s="36">
        <v>268.8666666666667</v>
      </c>
      <c r="E71" s="36">
        <v>265.48333333333335</v>
      </c>
      <c r="F71" s="36">
        <v>263.01666666666665</v>
      </c>
      <c r="G71" s="36">
        <v>259.6333333333333</v>
      </c>
      <c r="H71" s="36">
        <v>271.33333333333337</v>
      </c>
      <c r="I71" s="36">
        <v>274.7166666666667</v>
      </c>
      <c r="J71" s="36">
        <v>277.1833333333334</v>
      </c>
      <c r="K71" s="31">
        <v>272.25</v>
      </c>
      <c r="L71" s="31">
        <v>266.4</v>
      </c>
      <c r="M71" s="31">
        <v>114.96987</v>
      </c>
      <c r="N71" s="1"/>
      <c r="O71" s="1"/>
    </row>
    <row r="72" spans="1:15" ht="12.75" customHeight="1">
      <c r="A72" s="33">
        <v>62</v>
      </c>
      <c r="B72" s="53" t="s">
        <v>269</v>
      </c>
      <c r="C72" s="31">
        <v>143.6</v>
      </c>
      <c r="D72" s="36">
        <v>144.26666666666665</v>
      </c>
      <c r="E72" s="36">
        <v>142.33333333333331</v>
      </c>
      <c r="F72" s="36">
        <v>141.06666666666666</v>
      </c>
      <c r="G72" s="36">
        <v>139.13333333333333</v>
      </c>
      <c r="H72" s="36">
        <v>145.5333333333333</v>
      </c>
      <c r="I72" s="36">
        <v>147.46666666666664</v>
      </c>
      <c r="J72" s="36">
        <v>148.7333333333333</v>
      </c>
      <c r="K72" s="31">
        <v>146.2</v>
      </c>
      <c r="L72" s="31">
        <v>143</v>
      </c>
      <c r="M72" s="31">
        <v>78.94694</v>
      </c>
      <c r="N72" s="1"/>
      <c r="O72" s="1"/>
    </row>
    <row r="73" spans="1:15" ht="12.75" customHeight="1">
      <c r="A73" s="33">
        <v>63</v>
      </c>
      <c r="B73" s="53" t="s">
        <v>332</v>
      </c>
      <c r="C73" s="31">
        <v>63.6</v>
      </c>
      <c r="D73" s="36">
        <v>64.1</v>
      </c>
      <c r="E73" s="36">
        <v>62.849999999999994</v>
      </c>
      <c r="F73" s="36">
        <v>62.1</v>
      </c>
      <c r="G73" s="36">
        <v>60.85</v>
      </c>
      <c r="H73" s="36">
        <v>64.85</v>
      </c>
      <c r="I73" s="36">
        <v>66.1</v>
      </c>
      <c r="J73" s="36">
        <v>66.84999999999998</v>
      </c>
      <c r="K73" s="31">
        <v>65.35</v>
      </c>
      <c r="L73" s="31">
        <v>63.35</v>
      </c>
      <c r="M73" s="31">
        <v>188.90222</v>
      </c>
      <c r="N73" s="1"/>
      <c r="O73" s="1"/>
    </row>
    <row r="74" spans="1:15" ht="12.75" customHeight="1">
      <c r="A74" s="33">
        <v>64</v>
      </c>
      <c r="B74" s="53" t="s">
        <v>73</v>
      </c>
      <c r="C74" s="31">
        <v>1387.5</v>
      </c>
      <c r="D74" s="36">
        <v>1390.1333333333332</v>
      </c>
      <c r="E74" s="36">
        <v>1375.8666666666663</v>
      </c>
      <c r="F74" s="36">
        <v>1364.2333333333331</v>
      </c>
      <c r="G74" s="36">
        <v>1349.9666666666662</v>
      </c>
      <c r="H74" s="36">
        <v>1401.7666666666664</v>
      </c>
      <c r="I74" s="36">
        <v>1416.0333333333333</v>
      </c>
      <c r="J74" s="36">
        <v>1427.6666666666665</v>
      </c>
      <c r="K74" s="31">
        <v>1404.4</v>
      </c>
      <c r="L74" s="31">
        <v>1378.5</v>
      </c>
      <c r="M74" s="31">
        <v>10.62242</v>
      </c>
      <c r="N74" s="1"/>
      <c r="O74" s="1"/>
    </row>
    <row r="75" spans="1:15" ht="12.75" customHeight="1">
      <c r="A75" s="33">
        <v>65</v>
      </c>
      <c r="B75" s="53" t="s">
        <v>333</v>
      </c>
      <c r="C75" s="31">
        <v>5475.9</v>
      </c>
      <c r="D75" s="36">
        <v>5459.966666666666</v>
      </c>
      <c r="E75" s="36">
        <v>5393.983333333333</v>
      </c>
      <c r="F75" s="36">
        <v>5312.066666666667</v>
      </c>
      <c r="G75" s="36">
        <v>5246.083333333333</v>
      </c>
      <c r="H75" s="36">
        <v>5541.883333333332</v>
      </c>
      <c r="I75" s="36">
        <v>5607.866666666666</v>
      </c>
      <c r="J75" s="36">
        <v>5689.783333333332</v>
      </c>
      <c r="K75" s="31">
        <v>5525.95</v>
      </c>
      <c r="L75" s="31">
        <v>5378.05</v>
      </c>
      <c r="M75" s="31">
        <v>0.27884</v>
      </c>
      <c r="N75" s="1"/>
      <c r="O75" s="1"/>
    </row>
    <row r="76" spans="1:15" ht="12.75" customHeight="1">
      <c r="A76" s="33">
        <v>66</v>
      </c>
      <c r="B76" s="53" t="s">
        <v>75</v>
      </c>
      <c r="C76" s="31">
        <v>556.75</v>
      </c>
      <c r="D76" s="36">
        <v>558.3833333333333</v>
      </c>
      <c r="E76" s="36">
        <v>553.7666666666667</v>
      </c>
      <c r="F76" s="36">
        <v>550.7833333333333</v>
      </c>
      <c r="G76" s="36">
        <v>546.1666666666666</v>
      </c>
      <c r="H76" s="36">
        <v>561.3666666666667</v>
      </c>
      <c r="I76" s="36">
        <v>565.9833333333332</v>
      </c>
      <c r="J76" s="36">
        <v>568.9666666666667</v>
      </c>
      <c r="K76" s="31">
        <v>563</v>
      </c>
      <c r="L76" s="31">
        <v>555.4</v>
      </c>
      <c r="M76" s="31">
        <v>3.26402</v>
      </c>
      <c r="N76" s="1"/>
      <c r="O76" s="1"/>
    </row>
    <row r="77" spans="1:15" ht="12.75" customHeight="1">
      <c r="A77" s="33">
        <v>67</v>
      </c>
      <c r="B77" s="53" t="s">
        <v>334</v>
      </c>
      <c r="C77" s="31">
        <v>1760.7</v>
      </c>
      <c r="D77" s="36">
        <v>1767.8333333333333</v>
      </c>
      <c r="E77" s="36">
        <v>1745.8666666666666</v>
      </c>
      <c r="F77" s="36">
        <v>1731.0333333333333</v>
      </c>
      <c r="G77" s="36">
        <v>1709.0666666666666</v>
      </c>
      <c r="H77" s="36">
        <v>1782.6666666666665</v>
      </c>
      <c r="I77" s="36">
        <v>1804.6333333333332</v>
      </c>
      <c r="J77" s="36">
        <v>1819.4666666666665</v>
      </c>
      <c r="K77" s="31">
        <v>1789.8</v>
      </c>
      <c r="L77" s="31">
        <v>1753</v>
      </c>
      <c r="M77" s="31">
        <v>6.88784</v>
      </c>
      <c r="N77" s="1"/>
      <c r="O77" s="1"/>
    </row>
    <row r="78" spans="1:15" ht="12.75" customHeight="1">
      <c r="A78" s="33">
        <v>68</v>
      </c>
      <c r="B78" s="53" t="s">
        <v>74</v>
      </c>
      <c r="C78" s="31">
        <v>233.5</v>
      </c>
      <c r="D78" s="36">
        <v>233.15</v>
      </c>
      <c r="E78" s="36">
        <v>230.9</v>
      </c>
      <c r="F78" s="36">
        <v>228.3</v>
      </c>
      <c r="G78" s="36">
        <v>226.05</v>
      </c>
      <c r="H78" s="36">
        <v>235.75</v>
      </c>
      <c r="I78" s="36">
        <v>238</v>
      </c>
      <c r="J78" s="36">
        <v>240.6</v>
      </c>
      <c r="K78" s="31">
        <v>235.4</v>
      </c>
      <c r="L78" s="31">
        <v>230.55</v>
      </c>
      <c r="M78" s="31">
        <v>571.74716</v>
      </c>
      <c r="N78" s="1"/>
      <c r="O78" s="1"/>
    </row>
    <row r="79" spans="1:15" ht="12.75" customHeight="1">
      <c r="A79" s="33">
        <v>69</v>
      </c>
      <c r="B79" s="53" t="s">
        <v>76</v>
      </c>
      <c r="C79" s="31">
        <v>1169.05</v>
      </c>
      <c r="D79" s="36">
        <v>1173.0166666666667</v>
      </c>
      <c r="E79" s="36">
        <v>1159.0333333333333</v>
      </c>
      <c r="F79" s="36">
        <v>1149.0166666666667</v>
      </c>
      <c r="G79" s="36">
        <v>1135.0333333333333</v>
      </c>
      <c r="H79" s="36">
        <v>1183.0333333333333</v>
      </c>
      <c r="I79" s="36">
        <v>1197.0166666666664</v>
      </c>
      <c r="J79" s="36">
        <v>1207.0333333333333</v>
      </c>
      <c r="K79" s="31">
        <v>1187</v>
      </c>
      <c r="L79" s="31">
        <v>1163</v>
      </c>
      <c r="M79" s="31">
        <v>9.70493</v>
      </c>
      <c r="N79" s="1"/>
      <c r="O79" s="1"/>
    </row>
    <row r="80" spans="1:15" ht="12.75" customHeight="1">
      <c r="A80" s="33">
        <v>70</v>
      </c>
      <c r="B80" s="53" t="s">
        <v>79</v>
      </c>
      <c r="C80" s="31">
        <v>262.5</v>
      </c>
      <c r="D80" s="36">
        <v>263.23333333333335</v>
      </c>
      <c r="E80" s="36">
        <v>257.2666666666667</v>
      </c>
      <c r="F80" s="36">
        <v>252.03333333333336</v>
      </c>
      <c r="G80" s="36">
        <v>246.06666666666672</v>
      </c>
      <c r="H80" s="36">
        <v>268.4666666666667</v>
      </c>
      <c r="I80" s="36">
        <v>274.4333333333334</v>
      </c>
      <c r="J80" s="36">
        <v>279.6666666666667</v>
      </c>
      <c r="K80" s="31">
        <v>269.2</v>
      </c>
      <c r="L80" s="31">
        <v>258</v>
      </c>
      <c r="M80" s="31">
        <v>226.21987</v>
      </c>
      <c r="N80" s="1"/>
      <c r="O80" s="1"/>
    </row>
    <row r="81" spans="1:15" ht="12.75" customHeight="1">
      <c r="A81" s="33">
        <v>71</v>
      </c>
      <c r="B81" s="53" t="s">
        <v>83</v>
      </c>
      <c r="C81" s="31">
        <v>601.2</v>
      </c>
      <c r="D81" s="36">
        <v>604.35</v>
      </c>
      <c r="E81" s="36">
        <v>595.85</v>
      </c>
      <c r="F81" s="36">
        <v>590.5</v>
      </c>
      <c r="G81" s="36">
        <v>582</v>
      </c>
      <c r="H81" s="36">
        <v>609.7</v>
      </c>
      <c r="I81" s="36">
        <v>618.2</v>
      </c>
      <c r="J81" s="36">
        <v>623.5500000000001</v>
      </c>
      <c r="K81" s="31">
        <v>612.85</v>
      </c>
      <c r="L81" s="31">
        <v>599</v>
      </c>
      <c r="M81" s="31">
        <v>67.09683</v>
      </c>
      <c r="N81" s="1"/>
      <c r="O81" s="1"/>
    </row>
    <row r="82" spans="1:15" ht="12.75" customHeight="1">
      <c r="A82" s="33">
        <v>72</v>
      </c>
      <c r="B82" s="53" t="s">
        <v>78</v>
      </c>
      <c r="C82" s="31">
        <v>1225.55</v>
      </c>
      <c r="D82" s="36">
        <v>1225.6499999999999</v>
      </c>
      <c r="E82" s="36">
        <v>1219.4499999999998</v>
      </c>
      <c r="F82" s="36">
        <v>1213.35</v>
      </c>
      <c r="G82" s="36">
        <v>1207.1499999999999</v>
      </c>
      <c r="H82" s="36">
        <v>1231.7499999999998</v>
      </c>
      <c r="I82" s="36">
        <v>1237.95</v>
      </c>
      <c r="J82" s="36">
        <v>1244.0499999999997</v>
      </c>
      <c r="K82" s="31">
        <v>1231.85</v>
      </c>
      <c r="L82" s="31">
        <v>1219.55</v>
      </c>
      <c r="M82" s="31">
        <v>78.77073</v>
      </c>
      <c r="N82" s="1"/>
      <c r="O82" s="1"/>
    </row>
    <row r="83" spans="1:15" ht="12.75" customHeight="1">
      <c r="A83" s="33">
        <v>73</v>
      </c>
      <c r="B83" s="53" t="s">
        <v>827</v>
      </c>
      <c r="C83" s="31">
        <v>538.6</v>
      </c>
      <c r="D83" s="36">
        <v>544.4333333333334</v>
      </c>
      <c r="E83" s="36">
        <v>529.1666666666667</v>
      </c>
      <c r="F83" s="36">
        <v>519.7333333333333</v>
      </c>
      <c r="G83" s="36">
        <v>504.4666666666667</v>
      </c>
      <c r="H83" s="36">
        <v>553.8666666666668</v>
      </c>
      <c r="I83" s="36">
        <v>569.1333333333334</v>
      </c>
      <c r="J83" s="36">
        <v>578.5666666666668</v>
      </c>
      <c r="K83" s="31">
        <v>559.7</v>
      </c>
      <c r="L83" s="31">
        <v>535</v>
      </c>
      <c r="M83" s="31">
        <v>8.7629</v>
      </c>
      <c r="N83" s="1"/>
      <c r="O83" s="1"/>
    </row>
    <row r="84" spans="1:15" ht="12.75" customHeight="1">
      <c r="A84" s="33">
        <v>74</v>
      </c>
      <c r="B84" s="53" t="s">
        <v>80</v>
      </c>
      <c r="C84" s="31">
        <v>274</v>
      </c>
      <c r="D84" s="36">
        <v>276.75</v>
      </c>
      <c r="E84" s="36">
        <v>270.35</v>
      </c>
      <c r="F84" s="36">
        <v>266.70000000000005</v>
      </c>
      <c r="G84" s="36">
        <v>260.30000000000007</v>
      </c>
      <c r="H84" s="36">
        <v>280.4</v>
      </c>
      <c r="I84" s="36">
        <v>286.79999999999995</v>
      </c>
      <c r="J84" s="36">
        <v>290.44999999999993</v>
      </c>
      <c r="K84" s="31">
        <v>283.15</v>
      </c>
      <c r="L84" s="31">
        <v>273.1</v>
      </c>
      <c r="M84" s="31">
        <v>69.29503</v>
      </c>
      <c r="N84" s="1"/>
      <c r="O84" s="1"/>
    </row>
    <row r="85" spans="1:15" ht="12.75" customHeight="1">
      <c r="A85" s="33">
        <v>75</v>
      </c>
      <c r="B85" s="53" t="s">
        <v>335</v>
      </c>
      <c r="C85" s="31">
        <v>1528.85</v>
      </c>
      <c r="D85" s="36">
        <v>1537.3333333333333</v>
      </c>
      <c r="E85" s="36">
        <v>1513.5166666666664</v>
      </c>
      <c r="F85" s="36">
        <v>1498.1833333333332</v>
      </c>
      <c r="G85" s="36">
        <v>1474.3666666666663</v>
      </c>
      <c r="H85" s="36">
        <v>1552.6666666666665</v>
      </c>
      <c r="I85" s="36">
        <v>1576.4833333333336</v>
      </c>
      <c r="J85" s="36">
        <v>1591.8166666666666</v>
      </c>
      <c r="K85" s="31">
        <v>1561.15</v>
      </c>
      <c r="L85" s="31">
        <v>1522</v>
      </c>
      <c r="M85" s="31">
        <v>0.95136</v>
      </c>
      <c r="N85" s="1"/>
      <c r="O85" s="1"/>
    </row>
    <row r="86" spans="1:15" ht="12.75" customHeight="1">
      <c r="A86" s="33">
        <v>76</v>
      </c>
      <c r="B86" s="53" t="s">
        <v>86</v>
      </c>
      <c r="C86" s="31">
        <v>732.3</v>
      </c>
      <c r="D86" s="36">
        <v>737.9833333333332</v>
      </c>
      <c r="E86" s="36">
        <v>725.1666666666665</v>
      </c>
      <c r="F86" s="36">
        <v>718.0333333333333</v>
      </c>
      <c r="G86" s="36">
        <v>705.2166666666666</v>
      </c>
      <c r="H86" s="36">
        <v>745.1166666666664</v>
      </c>
      <c r="I86" s="36">
        <v>757.9333333333333</v>
      </c>
      <c r="J86" s="36">
        <v>765.0666666666664</v>
      </c>
      <c r="K86" s="31">
        <v>750.8</v>
      </c>
      <c r="L86" s="31">
        <v>730.85</v>
      </c>
      <c r="M86" s="31">
        <v>14.12111</v>
      </c>
      <c r="N86" s="1"/>
      <c r="O86" s="1"/>
    </row>
    <row r="87" spans="1:15" ht="12.75" customHeight="1">
      <c r="A87" s="33">
        <v>77</v>
      </c>
      <c r="B87" s="53" t="s">
        <v>336</v>
      </c>
      <c r="C87" s="31">
        <v>6016.2</v>
      </c>
      <c r="D87" s="36">
        <v>5986.150000000001</v>
      </c>
      <c r="E87" s="36">
        <v>5930.100000000001</v>
      </c>
      <c r="F87" s="36">
        <v>5844.000000000001</v>
      </c>
      <c r="G87" s="36">
        <v>5787.950000000002</v>
      </c>
      <c r="H87" s="36">
        <v>6072.250000000001</v>
      </c>
      <c r="I87" s="36">
        <v>6128.3</v>
      </c>
      <c r="J87" s="36">
        <v>6214.400000000001</v>
      </c>
      <c r="K87" s="31">
        <v>6042.2</v>
      </c>
      <c r="L87" s="31">
        <v>5900.05</v>
      </c>
      <c r="M87" s="31">
        <v>0.20205</v>
      </c>
      <c r="N87" s="1"/>
      <c r="O87" s="1"/>
    </row>
    <row r="88" spans="1:15" ht="12.75" customHeight="1">
      <c r="A88" s="33">
        <v>78</v>
      </c>
      <c r="B88" s="53" t="s">
        <v>337</v>
      </c>
      <c r="C88" s="31">
        <v>1383.75</v>
      </c>
      <c r="D88" s="36">
        <v>1398.6333333333332</v>
      </c>
      <c r="E88" s="36">
        <v>1359.5666666666664</v>
      </c>
      <c r="F88" s="36">
        <v>1335.3833333333332</v>
      </c>
      <c r="G88" s="36">
        <v>1296.3166666666664</v>
      </c>
      <c r="H88" s="36">
        <v>1422.8166666666664</v>
      </c>
      <c r="I88" s="36">
        <v>1461.883333333333</v>
      </c>
      <c r="J88" s="36">
        <v>1486.0666666666664</v>
      </c>
      <c r="K88" s="31">
        <v>1437.7</v>
      </c>
      <c r="L88" s="31">
        <v>1374.45</v>
      </c>
      <c r="M88" s="31">
        <v>3.93368</v>
      </c>
      <c r="N88" s="1"/>
      <c r="O88" s="1"/>
    </row>
    <row r="89" spans="1:15" ht="12.75" customHeight="1">
      <c r="A89" s="33">
        <v>79</v>
      </c>
      <c r="B89" s="53" t="s">
        <v>338</v>
      </c>
      <c r="C89" s="31">
        <v>1594.55</v>
      </c>
      <c r="D89" s="36">
        <v>1597.1833333333334</v>
      </c>
      <c r="E89" s="36">
        <v>1572.3666666666668</v>
      </c>
      <c r="F89" s="36">
        <v>1550.1833333333334</v>
      </c>
      <c r="G89" s="36">
        <v>1525.3666666666668</v>
      </c>
      <c r="H89" s="36">
        <v>1619.3666666666668</v>
      </c>
      <c r="I89" s="36">
        <v>1644.1833333333334</v>
      </c>
      <c r="J89" s="36">
        <v>1666.3666666666668</v>
      </c>
      <c r="K89" s="31">
        <v>1622</v>
      </c>
      <c r="L89" s="31">
        <v>1575</v>
      </c>
      <c r="M89" s="31">
        <v>0.66407</v>
      </c>
      <c r="N89" s="1"/>
      <c r="O89" s="1"/>
    </row>
    <row r="90" spans="1:15" ht="12.75" customHeight="1">
      <c r="A90" s="33">
        <v>80</v>
      </c>
      <c r="B90" s="53" t="s">
        <v>339</v>
      </c>
      <c r="C90" s="31">
        <v>541.6</v>
      </c>
      <c r="D90" s="36">
        <v>543.5500000000001</v>
      </c>
      <c r="E90" s="36">
        <v>528.5500000000002</v>
      </c>
      <c r="F90" s="36">
        <v>515.5000000000001</v>
      </c>
      <c r="G90" s="36">
        <v>500.5000000000002</v>
      </c>
      <c r="H90" s="36">
        <v>556.6000000000001</v>
      </c>
      <c r="I90" s="36">
        <v>571.5999999999999</v>
      </c>
      <c r="J90" s="36">
        <v>584.6500000000001</v>
      </c>
      <c r="K90" s="31">
        <v>558.55</v>
      </c>
      <c r="L90" s="31">
        <v>530.5</v>
      </c>
      <c r="M90" s="31">
        <v>16.98635</v>
      </c>
      <c r="N90" s="1"/>
      <c r="O90" s="1"/>
    </row>
    <row r="91" spans="1:15" ht="12.75" customHeight="1">
      <c r="A91" s="33">
        <v>81</v>
      </c>
      <c r="B91" s="53" t="s">
        <v>81</v>
      </c>
      <c r="C91" s="31">
        <v>29849.4</v>
      </c>
      <c r="D91" s="36">
        <v>29958.13333333333</v>
      </c>
      <c r="E91" s="36">
        <v>29691.266666666663</v>
      </c>
      <c r="F91" s="36">
        <v>29533.13333333333</v>
      </c>
      <c r="G91" s="36">
        <v>29266.266666666663</v>
      </c>
      <c r="H91" s="36">
        <v>30116.266666666663</v>
      </c>
      <c r="I91" s="36">
        <v>30383.13333333333</v>
      </c>
      <c r="J91" s="36">
        <v>30541.266666666663</v>
      </c>
      <c r="K91" s="31">
        <v>30225</v>
      </c>
      <c r="L91" s="31">
        <v>29800</v>
      </c>
      <c r="M91" s="31">
        <v>0.39244</v>
      </c>
      <c r="N91" s="1"/>
      <c r="O91" s="1"/>
    </row>
    <row r="92" spans="1:15" ht="12.75" customHeight="1">
      <c r="A92" s="33">
        <v>82</v>
      </c>
      <c r="B92" s="53" t="s">
        <v>340</v>
      </c>
      <c r="C92" s="31">
        <v>1002.9</v>
      </c>
      <c r="D92" s="36">
        <v>1000.35</v>
      </c>
      <c r="E92" s="36">
        <v>983.7</v>
      </c>
      <c r="F92" s="36">
        <v>964.5</v>
      </c>
      <c r="G92" s="36">
        <v>947.85</v>
      </c>
      <c r="H92" s="36">
        <v>1019.5500000000001</v>
      </c>
      <c r="I92" s="36">
        <v>1036.1999999999998</v>
      </c>
      <c r="J92" s="36">
        <v>1055.4</v>
      </c>
      <c r="K92" s="31">
        <v>1017</v>
      </c>
      <c r="L92" s="31">
        <v>981.15</v>
      </c>
      <c r="M92" s="31">
        <v>4.31847</v>
      </c>
      <c r="N92" s="1"/>
      <c r="O92" s="1"/>
    </row>
    <row r="93" spans="1:15" ht="12.75" customHeight="1">
      <c r="A93" s="33">
        <v>83</v>
      </c>
      <c r="B93" s="53" t="s">
        <v>341</v>
      </c>
      <c r="C93" s="31">
        <v>15.85</v>
      </c>
      <c r="D93" s="36">
        <v>15.9</v>
      </c>
      <c r="E93" s="36">
        <v>15.650000000000002</v>
      </c>
      <c r="F93" s="36">
        <v>15.450000000000001</v>
      </c>
      <c r="G93" s="36">
        <v>15.200000000000003</v>
      </c>
      <c r="H93" s="36">
        <v>16.1</v>
      </c>
      <c r="I93" s="36">
        <v>16.349999999999998</v>
      </c>
      <c r="J93" s="36">
        <v>16.55</v>
      </c>
      <c r="K93" s="31">
        <v>16.15</v>
      </c>
      <c r="L93" s="31">
        <v>15.7</v>
      </c>
      <c r="M93" s="31">
        <v>106.97302</v>
      </c>
      <c r="N93" s="1"/>
      <c r="O93" s="1"/>
    </row>
    <row r="94" spans="1:15" ht="12.75" customHeight="1">
      <c r="A94" s="33">
        <v>84</v>
      </c>
      <c r="B94" s="53" t="s">
        <v>84</v>
      </c>
      <c r="C94" s="31">
        <v>4751.75</v>
      </c>
      <c r="D94" s="36">
        <v>4772.533333333334</v>
      </c>
      <c r="E94" s="36">
        <v>4724.216666666667</v>
      </c>
      <c r="F94" s="36">
        <v>4696.683333333333</v>
      </c>
      <c r="G94" s="36">
        <v>4648.366666666667</v>
      </c>
      <c r="H94" s="36">
        <v>4800.0666666666675</v>
      </c>
      <c r="I94" s="36">
        <v>4848.383333333335</v>
      </c>
      <c r="J94" s="36">
        <v>4875.916666666668</v>
      </c>
      <c r="K94" s="31">
        <v>4820.85</v>
      </c>
      <c r="L94" s="31">
        <v>4745</v>
      </c>
      <c r="M94" s="31">
        <v>6.20568</v>
      </c>
      <c r="N94" s="1"/>
      <c r="O94" s="1"/>
    </row>
    <row r="95" spans="1:15" ht="12.75" customHeight="1">
      <c r="A95" s="33">
        <v>85</v>
      </c>
      <c r="B95" s="53" t="s">
        <v>342</v>
      </c>
      <c r="C95" s="31">
        <v>1841.8</v>
      </c>
      <c r="D95" s="36">
        <v>1847.9333333333334</v>
      </c>
      <c r="E95" s="36">
        <v>1825.9166666666667</v>
      </c>
      <c r="F95" s="36">
        <v>1810.0333333333333</v>
      </c>
      <c r="G95" s="36">
        <v>1788.0166666666667</v>
      </c>
      <c r="H95" s="36">
        <v>1863.8166666666668</v>
      </c>
      <c r="I95" s="36">
        <v>1885.8333333333333</v>
      </c>
      <c r="J95" s="36">
        <v>1901.716666666667</v>
      </c>
      <c r="K95" s="31">
        <v>1869.95</v>
      </c>
      <c r="L95" s="31">
        <v>1832.05</v>
      </c>
      <c r="M95" s="31">
        <v>0.24397</v>
      </c>
      <c r="N95" s="1"/>
      <c r="O95" s="1"/>
    </row>
    <row r="96" spans="1:15" ht="12.75" customHeight="1">
      <c r="A96" s="33">
        <v>86</v>
      </c>
      <c r="B96" s="53" t="s">
        <v>343</v>
      </c>
      <c r="C96" s="31">
        <v>579.3</v>
      </c>
      <c r="D96" s="36">
        <v>582.2666666666667</v>
      </c>
      <c r="E96" s="36">
        <v>572.5333333333333</v>
      </c>
      <c r="F96" s="36">
        <v>565.7666666666667</v>
      </c>
      <c r="G96" s="36">
        <v>556.0333333333333</v>
      </c>
      <c r="H96" s="36">
        <v>589.0333333333333</v>
      </c>
      <c r="I96" s="36">
        <v>598.7666666666667</v>
      </c>
      <c r="J96" s="36">
        <v>605.5333333333333</v>
      </c>
      <c r="K96" s="31">
        <v>592</v>
      </c>
      <c r="L96" s="31">
        <v>575.5</v>
      </c>
      <c r="M96" s="31">
        <v>0.77586</v>
      </c>
      <c r="N96" s="1"/>
      <c r="O96" s="1"/>
    </row>
    <row r="97" spans="1:15" ht="12.75" customHeight="1">
      <c r="A97" s="33">
        <v>87</v>
      </c>
      <c r="B97" s="53" t="s">
        <v>344</v>
      </c>
      <c r="C97" s="31">
        <v>141.1</v>
      </c>
      <c r="D97" s="36">
        <v>141.76666666666665</v>
      </c>
      <c r="E97" s="36">
        <v>139.33333333333331</v>
      </c>
      <c r="F97" s="36">
        <v>137.56666666666666</v>
      </c>
      <c r="G97" s="36">
        <v>135.13333333333333</v>
      </c>
      <c r="H97" s="36">
        <v>143.5333333333333</v>
      </c>
      <c r="I97" s="36">
        <v>145.96666666666664</v>
      </c>
      <c r="J97" s="36">
        <v>147.7333333333333</v>
      </c>
      <c r="K97" s="31">
        <v>144.2</v>
      </c>
      <c r="L97" s="31">
        <v>140</v>
      </c>
      <c r="M97" s="31">
        <v>57.69001</v>
      </c>
      <c r="N97" s="1"/>
      <c r="O97" s="1"/>
    </row>
    <row r="98" spans="1:15" ht="12.75" customHeight="1">
      <c r="A98" s="33">
        <v>88</v>
      </c>
      <c r="B98" s="53" t="s">
        <v>345</v>
      </c>
      <c r="C98" s="31">
        <v>494.25</v>
      </c>
      <c r="D98" s="36">
        <v>497.68333333333334</v>
      </c>
      <c r="E98" s="36">
        <v>488.56666666666666</v>
      </c>
      <c r="F98" s="36">
        <v>482.8833333333333</v>
      </c>
      <c r="G98" s="36">
        <v>473.76666666666665</v>
      </c>
      <c r="H98" s="36">
        <v>503.3666666666667</v>
      </c>
      <c r="I98" s="36">
        <v>512.4833333333333</v>
      </c>
      <c r="J98" s="36">
        <v>518.1666666666667</v>
      </c>
      <c r="K98" s="31">
        <v>506.8</v>
      </c>
      <c r="L98" s="31">
        <v>492</v>
      </c>
      <c r="M98" s="31">
        <v>19.82902</v>
      </c>
      <c r="N98" s="1"/>
      <c r="O98" s="1"/>
    </row>
    <row r="99" spans="1:15" ht="12.75" customHeight="1">
      <c r="A99" s="33">
        <v>89</v>
      </c>
      <c r="B99" s="53" t="s">
        <v>823</v>
      </c>
      <c r="C99" s="31">
        <v>488.05</v>
      </c>
      <c r="D99" s="36">
        <v>484.8</v>
      </c>
      <c r="E99" s="36">
        <v>477.6</v>
      </c>
      <c r="F99" s="36">
        <v>467.15000000000003</v>
      </c>
      <c r="G99" s="36">
        <v>459.95000000000005</v>
      </c>
      <c r="H99" s="36">
        <v>495.25</v>
      </c>
      <c r="I99" s="36">
        <v>502.44999999999993</v>
      </c>
      <c r="J99" s="36">
        <v>512.9</v>
      </c>
      <c r="K99" s="31">
        <v>492</v>
      </c>
      <c r="L99" s="31">
        <v>474.35</v>
      </c>
      <c r="M99" s="31">
        <v>6.75835</v>
      </c>
      <c r="N99" s="1"/>
      <c r="O99" s="1"/>
    </row>
    <row r="100" spans="1:15" ht="12.75" customHeight="1">
      <c r="A100" s="33">
        <v>90</v>
      </c>
      <c r="B100" s="53" t="s">
        <v>346</v>
      </c>
      <c r="C100" s="31">
        <v>4843</v>
      </c>
      <c r="D100" s="36">
        <v>4864.066666666667</v>
      </c>
      <c r="E100" s="36">
        <v>4778.133333333333</v>
      </c>
      <c r="F100" s="36">
        <v>4713.266666666666</v>
      </c>
      <c r="G100" s="36">
        <v>4627.333333333333</v>
      </c>
      <c r="H100" s="36">
        <v>4928.933333333333</v>
      </c>
      <c r="I100" s="36">
        <v>5014.866666666666</v>
      </c>
      <c r="J100" s="36">
        <v>5079.733333333334</v>
      </c>
      <c r="K100" s="31">
        <v>4950</v>
      </c>
      <c r="L100" s="31">
        <v>4799.2</v>
      </c>
      <c r="M100" s="31">
        <v>0.5671</v>
      </c>
      <c r="N100" s="1"/>
      <c r="O100" s="1"/>
    </row>
    <row r="101" spans="1:15" ht="12.75" customHeight="1">
      <c r="A101" s="33">
        <v>91</v>
      </c>
      <c r="B101" s="53" t="s">
        <v>347</v>
      </c>
      <c r="C101" s="31">
        <v>387.15</v>
      </c>
      <c r="D101" s="36">
        <v>389.5333333333333</v>
      </c>
      <c r="E101" s="36">
        <v>381.66666666666663</v>
      </c>
      <c r="F101" s="36">
        <v>376.18333333333334</v>
      </c>
      <c r="G101" s="36">
        <v>368.31666666666666</v>
      </c>
      <c r="H101" s="36">
        <v>395.0166666666666</v>
      </c>
      <c r="I101" s="36">
        <v>402.88333333333327</v>
      </c>
      <c r="J101" s="36">
        <v>408.36666666666656</v>
      </c>
      <c r="K101" s="31">
        <v>397.4</v>
      </c>
      <c r="L101" s="31">
        <v>384.05</v>
      </c>
      <c r="M101" s="31">
        <v>1.47332</v>
      </c>
      <c r="N101" s="1"/>
      <c r="O101" s="1"/>
    </row>
    <row r="102" spans="1:15" ht="12.75" customHeight="1">
      <c r="A102" s="33">
        <v>92</v>
      </c>
      <c r="B102" s="53" t="s">
        <v>348</v>
      </c>
      <c r="C102" s="31">
        <v>237.15</v>
      </c>
      <c r="D102" s="36">
        <v>235.83333333333334</v>
      </c>
      <c r="E102" s="36">
        <v>233.8166666666667</v>
      </c>
      <c r="F102" s="36">
        <v>230.48333333333335</v>
      </c>
      <c r="G102" s="36">
        <v>228.4666666666667</v>
      </c>
      <c r="H102" s="36">
        <v>239.16666666666669</v>
      </c>
      <c r="I102" s="36">
        <v>241.18333333333334</v>
      </c>
      <c r="J102" s="36">
        <v>244.51666666666668</v>
      </c>
      <c r="K102" s="31">
        <v>237.85</v>
      </c>
      <c r="L102" s="31">
        <v>232.5</v>
      </c>
      <c r="M102" s="31">
        <v>5.82581</v>
      </c>
      <c r="N102" s="1"/>
      <c r="O102" s="1"/>
    </row>
    <row r="103" spans="1:15" ht="12.75" customHeight="1">
      <c r="A103" s="33">
        <v>93</v>
      </c>
      <c r="B103" s="53" t="s">
        <v>88</v>
      </c>
      <c r="C103" s="31">
        <v>785.75</v>
      </c>
      <c r="D103" s="36">
        <v>794.5333333333333</v>
      </c>
      <c r="E103" s="36">
        <v>775.3666666666666</v>
      </c>
      <c r="F103" s="36">
        <v>764.9833333333332</v>
      </c>
      <c r="G103" s="36">
        <v>745.8166666666665</v>
      </c>
      <c r="H103" s="36">
        <v>804.9166666666666</v>
      </c>
      <c r="I103" s="36">
        <v>824.0833333333334</v>
      </c>
      <c r="J103" s="36">
        <v>834.4666666666667</v>
      </c>
      <c r="K103" s="31">
        <v>813.7</v>
      </c>
      <c r="L103" s="31">
        <v>784.15</v>
      </c>
      <c r="M103" s="31">
        <v>3.96428</v>
      </c>
      <c r="N103" s="1"/>
      <c r="O103" s="1"/>
    </row>
    <row r="104" spans="1:15" ht="12.75" customHeight="1">
      <c r="A104" s="33">
        <v>94</v>
      </c>
      <c r="B104" s="53" t="s">
        <v>87</v>
      </c>
      <c r="C104" s="31">
        <v>605.85</v>
      </c>
      <c r="D104" s="36">
        <v>609.1500000000001</v>
      </c>
      <c r="E104" s="36">
        <v>601.6000000000001</v>
      </c>
      <c r="F104" s="36">
        <v>597.35</v>
      </c>
      <c r="G104" s="36">
        <v>589.8000000000001</v>
      </c>
      <c r="H104" s="36">
        <v>613.4000000000002</v>
      </c>
      <c r="I104" s="36">
        <v>620.9500000000002</v>
      </c>
      <c r="J104" s="36">
        <v>625.2000000000003</v>
      </c>
      <c r="K104" s="31">
        <v>616.7</v>
      </c>
      <c r="L104" s="31">
        <v>604.9</v>
      </c>
      <c r="M104" s="31">
        <v>46.94938</v>
      </c>
      <c r="N104" s="1"/>
      <c r="O104" s="1"/>
    </row>
    <row r="105" spans="1:15" ht="12.75" customHeight="1">
      <c r="A105" s="33">
        <v>95</v>
      </c>
      <c r="B105" s="53" t="s">
        <v>349</v>
      </c>
      <c r="C105" s="31">
        <v>218.9</v>
      </c>
      <c r="D105" s="36">
        <v>220.4333333333333</v>
      </c>
      <c r="E105" s="36">
        <v>214.9666666666666</v>
      </c>
      <c r="F105" s="36">
        <v>211.0333333333333</v>
      </c>
      <c r="G105" s="36">
        <v>205.5666666666666</v>
      </c>
      <c r="H105" s="36">
        <v>224.36666666666662</v>
      </c>
      <c r="I105" s="36">
        <v>229.83333333333331</v>
      </c>
      <c r="J105" s="36">
        <v>233.76666666666662</v>
      </c>
      <c r="K105" s="31">
        <v>225.9</v>
      </c>
      <c r="L105" s="31">
        <v>216.5</v>
      </c>
      <c r="M105" s="31">
        <v>3.11036</v>
      </c>
      <c r="N105" s="1"/>
      <c r="O105" s="1"/>
    </row>
    <row r="106" spans="1:15" ht="12.75" customHeight="1">
      <c r="A106" s="33">
        <v>96</v>
      </c>
      <c r="B106" s="53" t="s">
        <v>350</v>
      </c>
      <c r="C106" s="31">
        <v>1249.25</v>
      </c>
      <c r="D106" s="36">
        <v>1260.7833333333335</v>
      </c>
      <c r="E106" s="36">
        <v>1228.166666666667</v>
      </c>
      <c r="F106" s="36">
        <v>1207.0833333333335</v>
      </c>
      <c r="G106" s="36">
        <v>1174.466666666667</v>
      </c>
      <c r="H106" s="36">
        <v>1281.866666666667</v>
      </c>
      <c r="I106" s="36">
        <v>1314.4833333333333</v>
      </c>
      <c r="J106" s="36">
        <v>1335.566666666667</v>
      </c>
      <c r="K106" s="31">
        <v>1293.4</v>
      </c>
      <c r="L106" s="31">
        <v>1239.7</v>
      </c>
      <c r="M106" s="31">
        <v>1.0365</v>
      </c>
      <c r="N106" s="1"/>
      <c r="O106" s="1"/>
    </row>
    <row r="107" spans="1:15" ht="12.75" customHeight="1">
      <c r="A107" s="33">
        <v>97</v>
      </c>
      <c r="B107" s="53" t="s">
        <v>351</v>
      </c>
      <c r="C107" s="31">
        <v>223.45</v>
      </c>
      <c r="D107" s="36">
        <v>223.4</v>
      </c>
      <c r="E107" s="36">
        <v>217.55</v>
      </c>
      <c r="F107" s="36">
        <v>211.65</v>
      </c>
      <c r="G107" s="36">
        <v>205.8</v>
      </c>
      <c r="H107" s="36">
        <v>229.3</v>
      </c>
      <c r="I107" s="36">
        <v>235.14999999999998</v>
      </c>
      <c r="J107" s="36">
        <v>241.05</v>
      </c>
      <c r="K107" s="31">
        <v>229.25</v>
      </c>
      <c r="L107" s="31">
        <v>217.5</v>
      </c>
      <c r="M107" s="31">
        <v>90.96371</v>
      </c>
      <c r="N107" s="1"/>
      <c r="O107" s="1"/>
    </row>
    <row r="108" spans="1:15" ht="12.75" customHeight="1">
      <c r="A108" s="33">
        <v>98</v>
      </c>
      <c r="B108" s="53" t="s">
        <v>352</v>
      </c>
      <c r="C108" s="31">
        <v>2587.55</v>
      </c>
      <c r="D108" s="36">
        <v>2605.016666666667</v>
      </c>
      <c r="E108" s="36">
        <v>2564.5333333333338</v>
      </c>
      <c r="F108" s="36">
        <v>2541.516666666667</v>
      </c>
      <c r="G108" s="36">
        <v>2501.0333333333338</v>
      </c>
      <c r="H108" s="36">
        <v>2628.0333333333338</v>
      </c>
      <c r="I108" s="36">
        <v>2668.5166666666664</v>
      </c>
      <c r="J108" s="36">
        <v>2691.5333333333338</v>
      </c>
      <c r="K108" s="31">
        <v>2645.5</v>
      </c>
      <c r="L108" s="31">
        <v>2582</v>
      </c>
      <c r="M108" s="31">
        <v>0.76972</v>
      </c>
      <c r="N108" s="1"/>
      <c r="O108" s="1"/>
    </row>
    <row r="109" spans="1:15" ht="12.75" customHeight="1">
      <c r="A109" s="33">
        <v>99</v>
      </c>
      <c r="B109" s="53" t="s">
        <v>353</v>
      </c>
      <c r="C109" s="31">
        <v>63.9</v>
      </c>
      <c r="D109" s="36">
        <v>64.35000000000001</v>
      </c>
      <c r="E109" s="36">
        <v>63.250000000000014</v>
      </c>
      <c r="F109" s="36">
        <v>62.60000000000001</v>
      </c>
      <c r="G109" s="36">
        <v>61.500000000000014</v>
      </c>
      <c r="H109" s="36">
        <v>65.00000000000001</v>
      </c>
      <c r="I109" s="36">
        <v>66.10000000000001</v>
      </c>
      <c r="J109" s="36">
        <v>66.75000000000001</v>
      </c>
      <c r="K109" s="31">
        <v>65.45</v>
      </c>
      <c r="L109" s="31">
        <v>63.7</v>
      </c>
      <c r="M109" s="31">
        <v>87.40422</v>
      </c>
      <c r="N109" s="1"/>
      <c r="O109" s="1"/>
    </row>
    <row r="110" spans="1:15" ht="12.75" customHeight="1">
      <c r="A110" s="33">
        <v>100</v>
      </c>
      <c r="B110" s="53" t="s">
        <v>354</v>
      </c>
      <c r="C110" s="31">
        <v>2008.1</v>
      </c>
      <c r="D110" s="36">
        <v>1968.5166666666667</v>
      </c>
      <c r="E110" s="36">
        <v>1917.0333333333333</v>
      </c>
      <c r="F110" s="36">
        <v>1825.9666666666667</v>
      </c>
      <c r="G110" s="36">
        <v>1774.4833333333333</v>
      </c>
      <c r="H110" s="36">
        <v>2059.583333333333</v>
      </c>
      <c r="I110" s="36">
        <v>2111.0666666666666</v>
      </c>
      <c r="J110" s="36">
        <v>2202.133333333333</v>
      </c>
      <c r="K110" s="31">
        <v>2020</v>
      </c>
      <c r="L110" s="31">
        <v>1877.45</v>
      </c>
      <c r="M110" s="31">
        <v>80.9557</v>
      </c>
      <c r="N110" s="1"/>
      <c r="O110" s="1"/>
    </row>
    <row r="111" spans="1:15" ht="12.75" customHeight="1">
      <c r="A111" s="33">
        <v>101</v>
      </c>
      <c r="B111" s="53" t="s">
        <v>355</v>
      </c>
      <c r="C111" s="31">
        <v>644.5</v>
      </c>
      <c r="D111" s="36">
        <v>646.6666666666666</v>
      </c>
      <c r="E111" s="36">
        <v>638.8333333333333</v>
      </c>
      <c r="F111" s="36">
        <v>633.1666666666666</v>
      </c>
      <c r="G111" s="36">
        <v>625.3333333333333</v>
      </c>
      <c r="H111" s="36">
        <v>652.3333333333333</v>
      </c>
      <c r="I111" s="36">
        <v>660.1666666666665</v>
      </c>
      <c r="J111" s="36">
        <v>665.8333333333333</v>
      </c>
      <c r="K111" s="31">
        <v>654.5</v>
      </c>
      <c r="L111" s="31">
        <v>641</v>
      </c>
      <c r="M111" s="31">
        <v>1.10378</v>
      </c>
      <c r="N111" s="1"/>
      <c r="O111" s="1"/>
    </row>
    <row r="112" spans="1:15" ht="12.75" customHeight="1">
      <c r="A112" s="33">
        <v>102</v>
      </c>
      <c r="B112" s="53" t="s">
        <v>356</v>
      </c>
      <c r="C112" s="31">
        <v>1797.65</v>
      </c>
      <c r="D112" s="36">
        <v>1808.3166666666666</v>
      </c>
      <c r="E112" s="36">
        <v>1774.6333333333332</v>
      </c>
      <c r="F112" s="36">
        <v>1751.6166666666666</v>
      </c>
      <c r="G112" s="36">
        <v>1717.9333333333332</v>
      </c>
      <c r="H112" s="36">
        <v>1831.3333333333333</v>
      </c>
      <c r="I112" s="36">
        <v>1865.0166666666667</v>
      </c>
      <c r="J112" s="36">
        <v>1888.0333333333333</v>
      </c>
      <c r="K112" s="31">
        <v>1842</v>
      </c>
      <c r="L112" s="31">
        <v>1785.3</v>
      </c>
      <c r="M112" s="31">
        <v>2.26558</v>
      </c>
      <c r="N112" s="1"/>
      <c r="O112" s="1"/>
    </row>
    <row r="113" spans="1:15" ht="12.75" customHeight="1">
      <c r="A113" s="33">
        <v>103</v>
      </c>
      <c r="B113" s="53" t="s">
        <v>357</v>
      </c>
      <c r="C113" s="31">
        <v>7133.7</v>
      </c>
      <c r="D113" s="36">
        <v>7194.150000000001</v>
      </c>
      <c r="E113" s="36">
        <v>7060.550000000001</v>
      </c>
      <c r="F113" s="36">
        <v>6987.400000000001</v>
      </c>
      <c r="G113" s="36">
        <v>6853.800000000001</v>
      </c>
      <c r="H113" s="36">
        <v>7267.300000000001</v>
      </c>
      <c r="I113" s="36">
        <v>7400.9000000000015</v>
      </c>
      <c r="J113" s="36">
        <v>7474.050000000001</v>
      </c>
      <c r="K113" s="31">
        <v>7327.75</v>
      </c>
      <c r="L113" s="31">
        <v>7121</v>
      </c>
      <c r="M113" s="31">
        <v>0.18283</v>
      </c>
      <c r="N113" s="1"/>
      <c r="O113" s="1"/>
    </row>
    <row r="114" spans="1:15" ht="12.75" customHeight="1">
      <c r="A114" s="33">
        <v>104</v>
      </c>
      <c r="B114" s="53" t="s">
        <v>358</v>
      </c>
      <c r="C114" s="31">
        <v>875.75</v>
      </c>
      <c r="D114" s="36">
        <v>872.3000000000001</v>
      </c>
      <c r="E114" s="36">
        <v>860.1000000000001</v>
      </c>
      <c r="F114" s="36">
        <v>844.45</v>
      </c>
      <c r="G114" s="36">
        <v>832.2500000000001</v>
      </c>
      <c r="H114" s="36">
        <v>887.9500000000002</v>
      </c>
      <c r="I114" s="36">
        <v>900.1500000000002</v>
      </c>
      <c r="J114" s="36">
        <v>915.8000000000002</v>
      </c>
      <c r="K114" s="31">
        <v>884.5</v>
      </c>
      <c r="L114" s="31">
        <v>856.65</v>
      </c>
      <c r="M114" s="31">
        <v>2.13672</v>
      </c>
      <c r="N114" s="1"/>
      <c r="O114" s="1"/>
    </row>
    <row r="115" spans="1:15" ht="12.75" customHeight="1">
      <c r="A115" s="33">
        <v>105</v>
      </c>
      <c r="B115" s="53" t="s">
        <v>89</v>
      </c>
      <c r="C115" s="31">
        <v>373.35</v>
      </c>
      <c r="D115" s="36">
        <v>375.23333333333335</v>
      </c>
      <c r="E115" s="36">
        <v>369.6166666666667</v>
      </c>
      <c r="F115" s="36">
        <v>365.8833333333333</v>
      </c>
      <c r="G115" s="36">
        <v>360.26666666666665</v>
      </c>
      <c r="H115" s="36">
        <v>378.9666666666667</v>
      </c>
      <c r="I115" s="36">
        <v>384.58333333333337</v>
      </c>
      <c r="J115" s="36">
        <v>388.3166666666667</v>
      </c>
      <c r="K115" s="31">
        <v>380.85</v>
      </c>
      <c r="L115" s="31">
        <v>371.5</v>
      </c>
      <c r="M115" s="31">
        <v>12.73107</v>
      </c>
      <c r="N115" s="1"/>
      <c r="O115" s="1"/>
    </row>
    <row r="116" spans="1:15" ht="12.75" customHeight="1">
      <c r="A116" s="33">
        <v>106</v>
      </c>
      <c r="B116" s="53" t="s">
        <v>359</v>
      </c>
      <c r="C116" s="31">
        <v>490.6</v>
      </c>
      <c r="D116" s="36">
        <v>484.8333333333333</v>
      </c>
      <c r="E116" s="36">
        <v>469.76666666666665</v>
      </c>
      <c r="F116" s="36">
        <v>448.93333333333334</v>
      </c>
      <c r="G116" s="36">
        <v>433.8666666666667</v>
      </c>
      <c r="H116" s="36">
        <v>505.66666666666663</v>
      </c>
      <c r="I116" s="36">
        <v>520.7333333333333</v>
      </c>
      <c r="J116" s="36">
        <v>541.5666666666666</v>
      </c>
      <c r="K116" s="31">
        <v>499.9</v>
      </c>
      <c r="L116" s="31">
        <v>464</v>
      </c>
      <c r="M116" s="31">
        <v>0.86445</v>
      </c>
      <c r="N116" s="1"/>
      <c r="O116" s="1"/>
    </row>
    <row r="117" spans="1:15" ht="12.75" customHeight="1">
      <c r="A117" s="33">
        <v>107</v>
      </c>
      <c r="B117" s="53" t="s">
        <v>360</v>
      </c>
      <c r="C117" s="31">
        <v>1075.4</v>
      </c>
      <c r="D117" s="36">
        <v>1090.1666666666667</v>
      </c>
      <c r="E117" s="36">
        <v>1055.3333333333335</v>
      </c>
      <c r="F117" s="36">
        <v>1035.2666666666667</v>
      </c>
      <c r="G117" s="36">
        <v>1000.4333333333334</v>
      </c>
      <c r="H117" s="36">
        <v>1110.2333333333336</v>
      </c>
      <c r="I117" s="36">
        <v>1145.066666666667</v>
      </c>
      <c r="J117" s="36">
        <v>1165.1333333333337</v>
      </c>
      <c r="K117" s="31">
        <v>1125</v>
      </c>
      <c r="L117" s="31">
        <v>1070.1</v>
      </c>
      <c r="M117" s="31">
        <v>4.25125</v>
      </c>
      <c r="N117" s="1"/>
      <c r="O117" s="1"/>
    </row>
    <row r="118" spans="1:15" ht="12.75" customHeight="1">
      <c r="A118" s="33">
        <v>108</v>
      </c>
      <c r="B118" s="53" t="s">
        <v>90</v>
      </c>
      <c r="C118" s="31">
        <v>1177.6</v>
      </c>
      <c r="D118" s="36">
        <v>1183.7499999999998</v>
      </c>
      <c r="E118" s="36">
        <v>1167.9499999999996</v>
      </c>
      <c r="F118" s="36">
        <v>1158.2999999999997</v>
      </c>
      <c r="G118" s="36">
        <v>1142.4999999999995</v>
      </c>
      <c r="H118" s="36">
        <v>1193.3999999999996</v>
      </c>
      <c r="I118" s="36">
        <v>1209.1999999999998</v>
      </c>
      <c r="J118" s="36">
        <v>1218.8499999999997</v>
      </c>
      <c r="K118" s="31">
        <v>1199.55</v>
      </c>
      <c r="L118" s="31">
        <v>1174.1</v>
      </c>
      <c r="M118" s="31">
        <v>5.64886</v>
      </c>
      <c r="N118" s="1"/>
      <c r="O118" s="1"/>
    </row>
    <row r="119" spans="1:15" ht="12.75" customHeight="1">
      <c r="A119" s="33">
        <v>109</v>
      </c>
      <c r="B119" s="53" t="s">
        <v>91</v>
      </c>
      <c r="C119" s="31">
        <v>1396.8</v>
      </c>
      <c r="D119" s="36">
        <v>1403.2166666666665</v>
      </c>
      <c r="E119" s="36">
        <v>1381.583333333333</v>
      </c>
      <c r="F119" s="36">
        <v>1366.3666666666666</v>
      </c>
      <c r="G119" s="36">
        <v>1344.7333333333331</v>
      </c>
      <c r="H119" s="36">
        <v>1418.433333333333</v>
      </c>
      <c r="I119" s="36">
        <v>1440.0666666666666</v>
      </c>
      <c r="J119" s="36">
        <v>1455.2833333333328</v>
      </c>
      <c r="K119" s="31">
        <v>1424.85</v>
      </c>
      <c r="L119" s="31">
        <v>1388</v>
      </c>
      <c r="M119" s="31">
        <v>21.90583</v>
      </c>
      <c r="N119" s="1"/>
      <c r="O119" s="1"/>
    </row>
    <row r="120" spans="1:15" ht="12.75" customHeight="1">
      <c r="A120" s="33">
        <v>110</v>
      </c>
      <c r="B120" s="53" t="s">
        <v>98</v>
      </c>
      <c r="C120" s="31">
        <v>155.75</v>
      </c>
      <c r="D120" s="36">
        <v>156.6</v>
      </c>
      <c r="E120" s="36">
        <v>154.2</v>
      </c>
      <c r="F120" s="36">
        <v>152.65</v>
      </c>
      <c r="G120" s="36">
        <v>150.25</v>
      </c>
      <c r="H120" s="36">
        <v>158.14999999999998</v>
      </c>
      <c r="I120" s="36">
        <v>160.55</v>
      </c>
      <c r="J120" s="36">
        <v>162.09999999999997</v>
      </c>
      <c r="K120" s="31">
        <v>159</v>
      </c>
      <c r="L120" s="31">
        <v>155.05</v>
      </c>
      <c r="M120" s="31">
        <v>29.12973</v>
      </c>
      <c r="N120" s="1"/>
      <c r="O120" s="1"/>
    </row>
    <row r="121" spans="1:15" ht="12.75" customHeight="1">
      <c r="A121" s="33">
        <v>111</v>
      </c>
      <c r="B121" s="53" t="s">
        <v>270</v>
      </c>
      <c r="C121" s="31">
        <v>1358.5</v>
      </c>
      <c r="D121" s="36">
        <v>1366.8333333333333</v>
      </c>
      <c r="E121" s="36">
        <v>1344.6666666666665</v>
      </c>
      <c r="F121" s="36">
        <v>1330.8333333333333</v>
      </c>
      <c r="G121" s="36">
        <v>1308.6666666666665</v>
      </c>
      <c r="H121" s="36">
        <v>1380.6666666666665</v>
      </c>
      <c r="I121" s="36">
        <v>1402.833333333333</v>
      </c>
      <c r="J121" s="36">
        <v>1416.6666666666665</v>
      </c>
      <c r="K121" s="31">
        <v>1389</v>
      </c>
      <c r="L121" s="31">
        <v>1353</v>
      </c>
      <c r="M121" s="31">
        <v>1.49287</v>
      </c>
      <c r="N121" s="1"/>
      <c r="O121" s="1"/>
    </row>
    <row r="122" spans="1:15" ht="12.75" customHeight="1">
      <c r="A122" s="33">
        <v>112</v>
      </c>
      <c r="B122" s="53" t="s">
        <v>92</v>
      </c>
      <c r="C122" s="31">
        <v>455.6</v>
      </c>
      <c r="D122" s="36">
        <v>457.2</v>
      </c>
      <c r="E122" s="36">
        <v>450.95</v>
      </c>
      <c r="F122" s="36">
        <v>446.3</v>
      </c>
      <c r="G122" s="36">
        <v>440.05</v>
      </c>
      <c r="H122" s="36">
        <v>461.84999999999997</v>
      </c>
      <c r="I122" s="36">
        <v>468.09999999999997</v>
      </c>
      <c r="J122" s="36">
        <v>472.74999999999994</v>
      </c>
      <c r="K122" s="31">
        <v>463.45</v>
      </c>
      <c r="L122" s="31">
        <v>452.55</v>
      </c>
      <c r="M122" s="31">
        <v>112.59294</v>
      </c>
      <c r="N122" s="1"/>
      <c r="O122" s="1"/>
    </row>
    <row r="123" spans="1:15" ht="12.75" customHeight="1">
      <c r="A123" s="33">
        <v>113</v>
      </c>
      <c r="B123" s="53" t="s">
        <v>361</v>
      </c>
      <c r="C123" s="31">
        <v>1096.55</v>
      </c>
      <c r="D123" s="36">
        <v>1099.25</v>
      </c>
      <c r="E123" s="36">
        <v>1078.7</v>
      </c>
      <c r="F123" s="36">
        <v>1060.8500000000001</v>
      </c>
      <c r="G123" s="36">
        <v>1040.3000000000002</v>
      </c>
      <c r="H123" s="36">
        <v>1117.1</v>
      </c>
      <c r="I123" s="36">
        <v>1137.65</v>
      </c>
      <c r="J123" s="36">
        <v>1155.4999999999998</v>
      </c>
      <c r="K123" s="31">
        <v>1119.8</v>
      </c>
      <c r="L123" s="31">
        <v>1081.4</v>
      </c>
      <c r="M123" s="31">
        <v>19.88002</v>
      </c>
      <c r="N123" s="1"/>
      <c r="O123" s="1"/>
    </row>
    <row r="124" spans="1:15" ht="12.75" customHeight="1">
      <c r="A124" s="33">
        <v>114</v>
      </c>
      <c r="B124" s="53" t="s">
        <v>93</v>
      </c>
      <c r="C124" s="31">
        <v>5616.25</v>
      </c>
      <c r="D124" s="36">
        <v>5645.25</v>
      </c>
      <c r="E124" s="36">
        <v>5571</v>
      </c>
      <c r="F124" s="36">
        <v>5525.75</v>
      </c>
      <c r="G124" s="36">
        <v>5451.5</v>
      </c>
      <c r="H124" s="36">
        <v>5690.5</v>
      </c>
      <c r="I124" s="36">
        <v>5764.75</v>
      </c>
      <c r="J124" s="36">
        <v>5810</v>
      </c>
      <c r="K124" s="31">
        <v>5719.5</v>
      </c>
      <c r="L124" s="31">
        <v>5600</v>
      </c>
      <c r="M124" s="31">
        <v>3.23488</v>
      </c>
      <c r="N124" s="1"/>
      <c r="O124" s="1"/>
    </row>
    <row r="125" spans="1:15" ht="12.75" customHeight="1">
      <c r="A125" s="33">
        <v>115</v>
      </c>
      <c r="B125" s="53" t="s">
        <v>94</v>
      </c>
      <c r="C125" s="31">
        <v>2661.9</v>
      </c>
      <c r="D125" s="36">
        <v>2667.9333333333334</v>
      </c>
      <c r="E125" s="36">
        <v>2640.9666666666667</v>
      </c>
      <c r="F125" s="36">
        <v>2620.0333333333333</v>
      </c>
      <c r="G125" s="36">
        <v>2593.0666666666666</v>
      </c>
      <c r="H125" s="36">
        <v>2688.866666666667</v>
      </c>
      <c r="I125" s="36">
        <v>2715.833333333334</v>
      </c>
      <c r="J125" s="36">
        <v>2736.766666666667</v>
      </c>
      <c r="K125" s="31">
        <v>2694.9</v>
      </c>
      <c r="L125" s="31">
        <v>2647</v>
      </c>
      <c r="M125" s="31">
        <v>4.60825</v>
      </c>
      <c r="N125" s="1"/>
      <c r="O125" s="1"/>
    </row>
    <row r="126" spans="1:15" ht="12.75" customHeight="1">
      <c r="A126" s="33">
        <v>116</v>
      </c>
      <c r="B126" s="53" t="s">
        <v>362</v>
      </c>
      <c r="C126" s="31">
        <v>3115.45</v>
      </c>
      <c r="D126" s="36">
        <v>3143.816666666667</v>
      </c>
      <c r="E126" s="36">
        <v>3064.633333333334</v>
      </c>
      <c r="F126" s="36">
        <v>3013.816666666667</v>
      </c>
      <c r="G126" s="36">
        <v>2934.633333333334</v>
      </c>
      <c r="H126" s="36">
        <v>3194.633333333334</v>
      </c>
      <c r="I126" s="36">
        <v>3273.8166666666675</v>
      </c>
      <c r="J126" s="36">
        <v>3324.633333333334</v>
      </c>
      <c r="K126" s="31">
        <v>3223</v>
      </c>
      <c r="L126" s="31">
        <v>3093</v>
      </c>
      <c r="M126" s="31">
        <v>11.89532</v>
      </c>
      <c r="N126" s="1"/>
      <c r="O126" s="1"/>
    </row>
    <row r="127" spans="1:15" ht="12.75" customHeight="1">
      <c r="A127" s="33">
        <v>117</v>
      </c>
      <c r="B127" s="53" t="s">
        <v>868</v>
      </c>
      <c r="C127" s="31">
        <v>1560</v>
      </c>
      <c r="D127" s="36">
        <v>1573.3333333333333</v>
      </c>
      <c r="E127" s="36">
        <v>1486.6666666666665</v>
      </c>
      <c r="F127" s="36">
        <v>1413.3333333333333</v>
      </c>
      <c r="G127" s="36">
        <v>1326.6666666666665</v>
      </c>
      <c r="H127" s="36">
        <v>1646.6666666666665</v>
      </c>
      <c r="I127" s="36">
        <v>1733.333333333333</v>
      </c>
      <c r="J127" s="36">
        <v>1806.6666666666665</v>
      </c>
      <c r="K127" s="31">
        <v>1660</v>
      </c>
      <c r="L127" s="31">
        <v>1500</v>
      </c>
      <c r="M127" s="31">
        <v>7.50214</v>
      </c>
      <c r="N127" s="1"/>
      <c r="O127" s="1"/>
    </row>
    <row r="128" spans="1:15" ht="12.75" customHeight="1">
      <c r="A128" s="33">
        <v>118</v>
      </c>
      <c r="B128" s="53" t="s">
        <v>95</v>
      </c>
      <c r="C128" s="31">
        <v>946.8</v>
      </c>
      <c r="D128" s="36">
        <v>955.3166666666666</v>
      </c>
      <c r="E128" s="36">
        <v>935.6833333333332</v>
      </c>
      <c r="F128" s="36">
        <v>924.5666666666666</v>
      </c>
      <c r="G128" s="36">
        <v>904.9333333333332</v>
      </c>
      <c r="H128" s="36">
        <v>966.4333333333332</v>
      </c>
      <c r="I128" s="36">
        <v>986.0666666666666</v>
      </c>
      <c r="J128" s="36">
        <v>997.1833333333332</v>
      </c>
      <c r="K128" s="31">
        <v>974.95</v>
      </c>
      <c r="L128" s="31">
        <v>944.2</v>
      </c>
      <c r="M128" s="31">
        <v>9.97938</v>
      </c>
      <c r="N128" s="1"/>
      <c r="O128" s="1"/>
    </row>
    <row r="129" spans="1:15" ht="12.75" customHeight="1">
      <c r="A129" s="33">
        <v>119</v>
      </c>
      <c r="B129" s="53" t="s">
        <v>96</v>
      </c>
      <c r="C129" s="31">
        <v>1155.2</v>
      </c>
      <c r="D129" s="36">
        <v>1161.3166666666666</v>
      </c>
      <c r="E129" s="36">
        <v>1143.1833333333332</v>
      </c>
      <c r="F129" s="36">
        <v>1131.1666666666665</v>
      </c>
      <c r="G129" s="36">
        <v>1113.033333333333</v>
      </c>
      <c r="H129" s="36">
        <v>1173.3333333333333</v>
      </c>
      <c r="I129" s="36">
        <v>1191.4666666666665</v>
      </c>
      <c r="J129" s="36">
        <v>1203.4833333333333</v>
      </c>
      <c r="K129" s="31">
        <v>1179.45</v>
      </c>
      <c r="L129" s="31">
        <v>1149.3</v>
      </c>
      <c r="M129" s="31">
        <v>2.23901</v>
      </c>
      <c r="N129" s="1"/>
      <c r="O129" s="1"/>
    </row>
    <row r="130" spans="1:15" ht="12.75" customHeight="1">
      <c r="A130" s="33">
        <v>120</v>
      </c>
      <c r="B130" s="53" t="s">
        <v>829</v>
      </c>
      <c r="C130" s="31">
        <v>4461.15</v>
      </c>
      <c r="D130" s="36">
        <v>4481.766666666666</v>
      </c>
      <c r="E130" s="36">
        <v>4423.533333333333</v>
      </c>
      <c r="F130" s="36">
        <v>4385.916666666666</v>
      </c>
      <c r="G130" s="36">
        <v>4327.6833333333325</v>
      </c>
      <c r="H130" s="36">
        <v>4519.383333333333</v>
      </c>
      <c r="I130" s="36">
        <v>4577.616666666667</v>
      </c>
      <c r="J130" s="36">
        <v>4615.233333333334</v>
      </c>
      <c r="K130" s="31">
        <v>4540</v>
      </c>
      <c r="L130" s="31">
        <v>4444.15</v>
      </c>
      <c r="M130" s="31">
        <v>0.36882</v>
      </c>
      <c r="N130" s="1"/>
      <c r="O130" s="1"/>
    </row>
    <row r="131" spans="1:15" ht="12.75" customHeight="1">
      <c r="A131" s="33">
        <v>121</v>
      </c>
      <c r="B131" s="53" t="s">
        <v>363</v>
      </c>
      <c r="C131" s="31">
        <v>1471.4</v>
      </c>
      <c r="D131" s="36">
        <v>1486.0500000000002</v>
      </c>
      <c r="E131" s="36">
        <v>1445.4000000000003</v>
      </c>
      <c r="F131" s="36">
        <v>1419.4</v>
      </c>
      <c r="G131" s="36">
        <v>1378.7500000000002</v>
      </c>
      <c r="H131" s="36">
        <v>1512.0500000000004</v>
      </c>
      <c r="I131" s="36">
        <v>1552.7</v>
      </c>
      <c r="J131" s="36">
        <v>1578.7000000000005</v>
      </c>
      <c r="K131" s="31">
        <v>1526.7</v>
      </c>
      <c r="L131" s="31">
        <v>1460.05</v>
      </c>
      <c r="M131" s="31">
        <v>9.5267</v>
      </c>
      <c r="N131" s="1"/>
      <c r="O131" s="1"/>
    </row>
    <row r="132" spans="1:15" ht="12.75" customHeight="1">
      <c r="A132" s="33">
        <v>122</v>
      </c>
      <c r="B132" s="53" t="s">
        <v>97</v>
      </c>
      <c r="C132" s="31">
        <v>298.95</v>
      </c>
      <c r="D132" s="36">
        <v>294.81666666666666</v>
      </c>
      <c r="E132" s="36">
        <v>288.6333333333333</v>
      </c>
      <c r="F132" s="36">
        <v>278.31666666666666</v>
      </c>
      <c r="G132" s="36">
        <v>272.1333333333333</v>
      </c>
      <c r="H132" s="36">
        <v>305.1333333333333</v>
      </c>
      <c r="I132" s="36">
        <v>311.3166666666666</v>
      </c>
      <c r="J132" s="36">
        <v>321.6333333333333</v>
      </c>
      <c r="K132" s="31">
        <v>301</v>
      </c>
      <c r="L132" s="31">
        <v>284.5</v>
      </c>
      <c r="M132" s="31">
        <v>97.41673</v>
      </c>
      <c r="N132" s="1"/>
      <c r="O132" s="1"/>
    </row>
    <row r="133" spans="1:15" ht="12.75" customHeight="1">
      <c r="A133" s="33">
        <v>123</v>
      </c>
      <c r="B133" s="53" t="s">
        <v>99</v>
      </c>
      <c r="C133" s="31">
        <v>3060.2</v>
      </c>
      <c r="D133" s="36">
        <v>3058.5</v>
      </c>
      <c r="E133" s="36">
        <v>3018</v>
      </c>
      <c r="F133" s="36">
        <v>2975.8</v>
      </c>
      <c r="G133" s="36">
        <v>2935.3</v>
      </c>
      <c r="H133" s="36">
        <v>3100.7</v>
      </c>
      <c r="I133" s="36">
        <v>3141.2</v>
      </c>
      <c r="J133" s="36">
        <v>3183.3999999999996</v>
      </c>
      <c r="K133" s="31">
        <v>3099</v>
      </c>
      <c r="L133" s="31">
        <v>3016.3</v>
      </c>
      <c r="M133" s="31">
        <v>7.51185</v>
      </c>
      <c r="N133" s="1"/>
      <c r="O133" s="1"/>
    </row>
    <row r="134" spans="1:15" ht="12.75" customHeight="1">
      <c r="A134" s="33">
        <v>124</v>
      </c>
      <c r="B134" s="53" t="s">
        <v>364</v>
      </c>
      <c r="C134" s="31">
        <v>2088.95</v>
      </c>
      <c r="D134" s="36">
        <v>2094.3333333333335</v>
      </c>
      <c r="E134" s="36">
        <v>2064.666666666667</v>
      </c>
      <c r="F134" s="36">
        <v>2040.3833333333337</v>
      </c>
      <c r="G134" s="36">
        <v>2010.7166666666672</v>
      </c>
      <c r="H134" s="36">
        <v>2118.616666666667</v>
      </c>
      <c r="I134" s="36">
        <v>2148.2833333333338</v>
      </c>
      <c r="J134" s="36">
        <v>2172.5666666666666</v>
      </c>
      <c r="K134" s="31">
        <v>2124</v>
      </c>
      <c r="L134" s="31">
        <v>2070.05</v>
      </c>
      <c r="M134" s="31">
        <v>2.15293</v>
      </c>
      <c r="N134" s="1"/>
      <c r="O134" s="1"/>
    </row>
    <row r="135" spans="1:15" ht="12.75" customHeight="1">
      <c r="A135" s="33">
        <v>125</v>
      </c>
      <c r="B135" s="53" t="s">
        <v>365</v>
      </c>
      <c r="C135" s="31">
        <v>956.05</v>
      </c>
      <c r="D135" s="36">
        <v>965.0166666666668</v>
      </c>
      <c r="E135" s="36">
        <v>940.0333333333335</v>
      </c>
      <c r="F135" s="36">
        <v>924.0166666666668</v>
      </c>
      <c r="G135" s="36">
        <v>899.0333333333335</v>
      </c>
      <c r="H135" s="36">
        <v>981.0333333333335</v>
      </c>
      <c r="I135" s="36">
        <v>1006.0166666666669</v>
      </c>
      <c r="J135" s="36">
        <v>1022.0333333333335</v>
      </c>
      <c r="K135" s="31">
        <v>990</v>
      </c>
      <c r="L135" s="31">
        <v>949</v>
      </c>
      <c r="M135" s="31">
        <v>0.88744</v>
      </c>
      <c r="N135" s="1"/>
      <c r="O135" s="1"/>
    </row>
    <row r="136" spans="1:15" ht="12.75" customHeight="1">
      <c r="A136" s="33">
        <v>126</v>
      </c>
      <c r="B136" s="53" t="s">
        <v>107</v>
      </c>
      <c r="C136" s="31">
        <v>908.6</v>
      </c>
      <c r="D136" s="36">
        <v>911.7166666666666</v>
      </c>
      <c r="E136" s="36">
        <v>902.6833333333332</v>
      </c>
      <c r="F136" s="36">
        <v>896.7666666666665</v>
      </c>
      <c r="G136" s="36">
        <v>887.7333333333331</v>
      </c>
      <c r="H136" s="36">
        <v>917.6333333333332</v>
      </c>
      <c r="I136" s="36">
        <v>926.6666666666667</v>
      </c>
      <c r="J136" s="36">
        <v>932.5833333333333</v>
      </c>
      <c r="K136" s="31">
        <v>920.75</v>
      </c>
      <c r="L136" s="31">
        <v>905.8</v>
      </c>
      <c r="M136" s="31">
        <v>23.40026</v>
      </c>
      <c r="N136" s="1"/>
      <c r="O136" s="1"/>
    </row>
    <row r="137" spans="1:15" ht="12.75" customHeight="1">
      <c r="A137" s="33">
        <v>127</v>
      </c>
      <c r="B137" s="53" t="s">
        <v>100</v>
      </c>
      <c r="C137" s="31">
        <v>500.6</v>
      </c>
      <c r="D137" s="36">
        <v>502.45</v>
      </c>
      <c r="E137" s="36">
        <v>497.25</v>
      </c>
      <c r="F137" s="36">
        <v>493.90000000000003</v>
      </c>
      <c r="G137" s="36">
        <v>488.70000000000005</v>
      </c>
      <c r="H137" s="36">
        <v>505.79999999999995</v>
      </c>
      <c r="I137" s="36">
        <v>510.9999999999999</v>
      </c>
      <c r="J137" s="36">
        <v>514.3499999999999</v>
      </c>
      <c r="K137" s="31">
        <v>507.65</v>
      </c>
      <c r="L137" s="31">
        <v>499.1</v>
      </c>
      <c r="M137" s="31">
        <v>41.66549</v>
      </c>
      <c r="N137" s="1"/>
      <c r="O137" s="1"/>
    </row>
    <row r="138" spans="1:15" ht="12.75" customHeight="1">
      <c r="A138" s="33">
        <v>128</v>
      </c>
      <c r="B138" s="53" t="s">
        <v>101</v>
      </c>
      <c r="C138" s="31">
        <v>1952.05</v>
      </c>
      <c r="D138" s="36">
        <v>1957.0333333333335</v>
      </c>
      <c r="E138" s="36">
        <v>1934.066666666667</v>
      </c>
      <c r="F138" s="36">
        <v>1916.0833333333335</v>
      </c>
      <c r="G138" s="36">
        <v>1893.116666666667</v>
      </c>
      <c r="H138" s="36">
        <v>1975.016666666667</v>
      </c>
      <c r="I138" s="36">
        <v>1997.9833333333338</v>
      </c>
      <c r="J138" s="36">
        <v>2015.9666666666672</v>
      </c>
      <c r="K138" s="31">
        <v>1980</v>
      </c>
      <c r="L138" s="31">
        <v>1939.05</v>
      </c>
      <c r="M138" s="31">
        <v>4.82032</v>
      </c>
      <c r="N138" s="1"/>
      <c r="O138" s="1"/>
    </row>
    <row r="139" spans="1:15" ht="12.75" customHeight="1">
      <c r="A139" s="33">
        <v>129</v>
      </c>
      <c r="B139" s="53" t="s">
        <v>830</v>
      </c>
      <c r="C139" s="31">
        <v>2938.7</v>
      </c>
      <c r="D139" s="36">
        <v>2959.4500000000003</v>
      </c>
      <c r="E139" s="36">
        <v>2899.9000000000005</v>
      </c>
      <c r="F139" s="36">
        <v>2861.1000000000004</v>
      </c>
      <c r="G139" s="36">
        <v>2801.5500000000006</v>
      </c>
      <c r="H139" s="36">
        <v>2998.2500000000005</v>
      </c>
      <c r="I139" s="36">
        <v>3057.8000000000006</v>
      </c>
      <c r="J139" s="36">
        <v>3096.6000000000004</v>
      </c>
      <c r="K139" s="31">
        <v>3019</v>
      </c>
      <c r="L139" s="31">
        <v>2920.65</v>
      </c>
      <c r="M139" s="31">
        <v>6.95653</v>
      </c>
      <c r="N139" s="1"/>
      <c r="O139" s="1"/>
    </row>
    <row r="140" spans="1:15" ht="12.75" customHeight="1">
      <c r="A140" s="33">
        <v>130</v>
      </c>
      <c r="B140" s="53" t="s">
        <v>366</v>
      </c>
      <c r="C140" s="31">
        <v>551.15</v>
      </c>
      <c r="D140" s="36">
        <v>555.3833333333333</v>
      </c>
      <c r="E140" s="36">
        <v>545.7666666666667</v>
      </c>
      <c r="F140" s="36">
        <v>540.3833333333333</v>
      </c>
      <c r="G140" s="36">
        <v>530.7666666666667</v>
      </c>
      <c r="H140" s="36">
        <v>560.7666666666667</v>
      </c>
      <c r="I140" s="36">
        <v>570.3833333333332</v>
      </c>
      <c r="J140" s="36">
        <v>575.7666666666667</v>
      </c>
      <c r="K140" s="31">
        <v>565</v>
      </c>
      <c r="L140" s="31">
        <v>550</v>
      </c>
      <c r="M140" s="31">
        <v>3.06135</v>
      </c>
      <c r="N140" s="1"/>
      <c r="O140" s="1"/>
    </row>
    <row r="141" spans="1:15" ht="12.75" customHeight="1">
      <c r="A141" s="33">
        <v>131</v>
      </c>
      <c r="B141" s="53" t="s">
        <v>102</v>
      </c>
      <c r="C141" s="31">
        <v>2316.7</v>
      </c>
      <c r="D141" s="36">
        <v>2319.25</v>
      </c>
      <c r="E141" s="36">
        <v>2292</v>
      </c>
      <c r="F141" s="36">
        <v>2267.3</v>
      </c>
      <c r="G141" s="36">
        <v>2240.05</v>
      </c>
      <c r="H141" s="36">
        <v>2343.95</v>
      </c>
      <c r="I141" s="36">
        <v>2371.2</v>
      </c>
      <c r="J141" s="36">
        <v>2395.8999999999996</v>
      </c>
      <c r="K141" s="31">
        <v>2346.5</v>
      </c>
      <c r="L141" s="31">
        <v>2294.55</v>
      </c>
      <c r="M141" s="31">
        <v>8.30564</v>
      </c>
      <c r="N141" s="1"/>
      <c r="O141" s="1"/>
    </row>
    <row r="142" spans="1:15" ht="12.75" customHeight="1">
      <c r="A142" s="33">
        <v>132</v>
      </c>
      <c r="B142" s="53" t="s">
        <v>271</v>
      </c>
      <c r="C142" s="31">
        <v>464.5</v>
      </c>
      <c r="D142" s="36">
        <v>464.15000000000003</v>
      </c>
      <c r="E142" s="36">
        <v>450.30000000000007</v>
      </c>
      <c r="F142" s="36">
        <v>436.1</v>
      </c>
      <c r="G142" s="36">
        <v>422.25000000000006</v>
      </c>
      <c r="H142" s="36">
        <v>478.3500000000001</v>
      </c>
      <c r="I142" s="36">
        <v>492.2000000000001</v>
      </c>
      <c r="J142" s="36">
        <v>506.4000000000001</v>
      </c>
      <c r="K142" s="31">
        <v>478</v>
      </c>
      <c r="L142" s="31">
        <v>449.95</v>
      </c>
      <c r="M142" s="31">
        <v>70.96364</v>
      </c>
      <c r="N142" s="1"/>
      <c r="O142" s="1"/>
    </row>
    <row r="143" spans="1:15" ht="12.75" customHeight="1">
      <c r="A143" s="33">
        <v>133</v>
      </c>
      <c r="B143" s="53" t="s">
        <v>103</v>
      </c>
      <c r="C143" s="31">
        <v>124.15</v>
      </c>
      <c r="D143" s="36">
        <v>124.68333333333334</v>
      </c>
      <c r="E143" s="36">
        <v>122.96666666666667</v>
      </c>
      <c r="F143" s="36">
        <v>121.78333333333333</v>
      </c>
      <c r="G143" s="36">
        <v>120.06666666666666</v>
      </c>
      <c r="H143" s="36">
        <v>125.86666666666667</v>
      </c>
      <c r="I143" s="36">
        <v>127.58333333333334</v>
      </c>
      <c r="J143" s="36">
        <v>128.76666666666668</v>
      </c>
      <c r="K143" s="31">
        <v>126.4</v>
      </c>
      <c r="L143" s="31">
        <v>123.5</v>
      </c>
      <c r="M143" s="31">
        <v>19.93283</v>
      </c>
      <c r="N143" s="1"/>
      <c r="O143" s="1"/>
    </row>
    <row r="144" spans="1:15" ht="12.75" customHeight="1">
      <c r="A144" s="33">
        <v>134</v>
      </c>
      <c r="B144" s="53" t="s">
        <v>367</v>
      </c>
      <c r="C144" s="31">
        <v>164.05</v>
      </c>
      <c r="D144" s="36">
        <v>165.15</v>
      </c>
      <c r="E144" s="36">
        <v>162.3</v>
      </c>
      <c r="F144" s="36">
        <v>160.55</v>
      </c>
      <c r="G144" s="36">
        <v>157.70000000000002</v>
      </c>
      <c r="H144" s="36">
        <v>166.9</v>
      </c>
      <c r="I144" s="36">
        <v>169.74999999999997</v>
      </c>
      <c r="J144" s="36">
        <v>171.5</v>
      </c>
      <c r="K144" s="31">
        <v>168</v>
      </c>
      <c r="L144" s="31">
        <v>163.4</v>
      </c>
      <c r="M144" s="31">
        <v>34.04005</v>
      </c>
      <c r="N144" s="1"/>
      <c r="O144" s="1"/>
    </row>
    <row r="145" spans="1:15" ht="12.75" customHeight="1">
      <c r="A145" s="33">
        <v>135</v>
      </c>
      <c r="B145" s="53" t="s">
        <v>104</v>
      </c>
      <c r="C145" s="31">
        <v>3779.7</v>
      </c>
      <c r="D145" s="36">
        <v>3772.2333333333336</v>
      </c>
      <c r="E145" s="36">
        <v>3735.466666666667</v>
      </c>
      <c r="F145" s="36">
        <v>3691.2333333333336</v>
      </c>
      <c r="G145" s="36">
        <v>3654.466666666667</v>
      </c>
      <c r="H145" s="36">
        <v>3816.466666666667</v>
      </c>
      <c r="I145" s="36">
        <v>3853.2333333333336</v>
      </c>
      <c r="J145" s="36">
        <v>3897.466666666667</v>
      </c>
      <c r="K145" s="31">
        <v>3809</v>
      </c>
      <c r="L145" s="31">
        <v>3728</v>
      </c>
      <c r="M145" s="31">
        <v>5.73189</v>
      </c>
      <c r="N145" s="1"/>
      <c r="O145" s="1"/>
    </row>
    <row r="146" spans="1:15" ht="12.75" customHeight="1">
      <c r="A146" s="33">
        <v>136</v>
      </c>
      <c r="B146" s="53" t="s">
        <v>105</v>
      </c>
      <c r="C146" s="31">
        <v>7845.4</v>
      </c>
      <c r="D146" s="36">
        <v>7876.133333333334</v>
      </c>
      <c r="E146" s="36">
        <v>7769.266666666668</v>
      </c>
      <c r="F146" s="36">
        <v>7693.133333333334</v>
      </c>
      <c r="G146" s="36">
        <v>7586.266666666668</v>
      </c>
      <c r="H146" s="36">
        <v>7952.266666666668</v>
      </c>
      <c r="I146" s="36">
        <v>8059.133333333335</v>
      </c>
      <c r="J146" s="36">
        <v>8135.266666666668</v>
      </c>
      <c r="K146" s="31">
        <v>7983</v>
      </c>
      <c r="L146" s="31">
        <v>7800</v>
      </c>
      <c r="M146" s="31">
        <v>3.58563</v>
      </c>
      <c r="N146" s="1"/>
      <c r="O146" s="1"/>
    </row>
    <row r="147" spans="1:15" ht="12.75" customHeight="1">
      <c r="A147" s="33">
        <v>137</v>
      </c>
      <c r="B147" s="53" t="s">
        <v>162</v>
      </c>
      <c r="C147" s="31">
        <v>2358.4</v>
      </c>
      <c r="D147" s="36">
        <v>2353.6</v>
      </c>
      <c r="E147" s="36">
        <v>2314.75</v>
      </c>
      <c r="F147" s="36">
        <v>2271.1</v>
      </c>
      <c r="G147" s="36">
        <v>2232.25</v>
      </c>
      <c r="H147" s="36">
        <v>2397.25</v>
      </c>
      <c r="I147" s="36">
        <v>2436.0999999999995</v>
      </c>
      <c r="J147" s="36">
        <v>2479.75</v>
      </c>
      <c r="K147" s="31">
        <v>2392.45</v>
      </c>
      <c r="L147" s="31">
        <v>2309.95</v>
      </c>
      <c r="M147" s="31">
        <v>6.66769</v>
      </c>
      <c r="N147" s="1"/>
      <c r="O147" s="1"/>
    </row>
    <row r="148" spans="1:15" ht="12.75" customHeight="1">
      <c r="A148" s="33">
        <v>138</v>
      </c>
      <c r="B148" s="53" t="s">
        <v>108</v>
      </c>
      <c r="C148" s="31">
        <v>6083.85</v>
      </c>
      <c r="D148" s="36">
        <v>6115.95</v>
      </c>
      <c r="E148" s="36">
        <v>6042.9</v>
      </c>
      <c r="F148" s="36">
        <v>6001.95</v>
      </c>
      <c r="G148" s="36">
        <v>5928.9</v>
      </c>
      <c r="H148" s="36">
        <v>6156.9</v>
      </c>
      <c r="I148" s="36">
        <v>6229.950000000001</v>
      </c>
      <c r="J148" s="36">
        <v>6270.9</v>
      </c>
      <c r="K148" s="31">
        <v>6189</v>
      </c>
      <c r="L148" s="31">
        <v>6075</v>
      </c>
      <c r="M148" s="31">
        <v>3.94851</v>
      </c>
      <c r="N148" s="1"/>
      <c r="O148" s="1"/>
    </row>
    <row r="149" spans="1:15" ht="12.75" customHeight="1">
      <c r="A149" s="33">
        <v>139</v>
      </c>
      <c r="B149" s="53" t="s">
        <v>368</v>
      </c>
      <c r="C149" s="31">
        <v>620.1</v>
      </c>
      <c r="D149" s="36">
        <v>622.6999999999999</v>
      </c>
      <c r="E149" s="36">
        <v>613.3999999999999</v>
      </c>
      <c r="F149" s="36">
        <v>606.6999999999999</v>
      </c>
      <c r="G149" s="36">
        <v>597.3999999999999</v>
      </c>
      <c r="H149" s="36">
        <v>629.3999999999999</v>
      </c>
      <c r="I149" s="36">
        <v>638.6999999999998</v>
      </c>
      <c r="J149" s="36">
        <v>645.3999999999999</v>
      </c>
      <c r="K149" s="31">
        <v>632</v>
      </c>
      <c r="L149" s="31">
        <v>616</v>
      </c>
      <c r="M149" s="31">
        <v>2.58331</v>
      </c>
      <c r="N149" s="1"/>
      <c r="O149" s="1"/>
    </row>
    <row r="150" spans="1:15" ht="12.75" customHeight="1">
      <c r="A150" s="33">
        <v>140</v>
      </c>
      <c r="B150" s="53" t="s">
        <v>369</v>
      </c>
      <c r="C150" s="31">
        <v>475.35</v>
      </c>
      <c r="D150" s="36">
        <v>478.95</v>
      </c>
      <c r="E150" s="36">
        <v>468.4</v>
      </c>
      <c r="F150" s="36">
        <v>461.45</v>
      </c>
      <c r="G150" s="36">
        <v>450.9</v>
      </c>
      <c r="H150" s="36">
        <v>485.9</v>
      </c>
      <c r="I150" s="36">
        <v>496.45000000000005</v>
      </c>
      <c r="J150" s="36">
        <v>503.4</v>
      </c>
      <c r="K150" s="31">
        <v>489.5</v>
      </c>
      <c r="L150" s="31">
        <v>472</v>
      </c>
      <c r="M150" s="31">
        <v>10.30849</v>
      </c>
      <c r="N150" s="1"/>
      <c r="O150" s="1"/>
    </row>
    <row r="151" spans="1:15" ht="12.75" customHeight="1">
      <c r="A151" s="33">
        <v>141</v>
      </c>
      <c r="B151" s="53" t="s">
        <v>370</v>
      </c>
      <c r="C151" s="31">
        <v>185.95</v>
      </c>
      <c r="D151" s="36">
        <v>186.11666666666667</v>
      </c>
      <c r="E151" s="36">
        <v>185.08333333333334</v>
      </c>
      <c r="F151" s="36">
        <v>184.21666666666667</v>
      </c>
      <c r="G151" s="36">
        <v>183.18333333333334</v>
      </c>
      <c r="H151" s="36">
        <v>186.98333333333335</v>
      </c>
      <c r="I151" s="36">
        <v>188.01666666666665</v>
      </c>
      <c r="J151" s="36">
        <v>188.88333333333335</v>
      </c>
      <c r="K151" s="31">
        <v>187.15</v>
      </c>
      <c r="L151" s="31">
        <v>185.25</v>
      </c>
      <c r="M151" s="31">
        <v>2.35488</v>
      </c>
      <c r="N151" s="1"/>
      <c r="O151" s="1"/>
    </row>
    <row r="152" spans="1:15" ht="12.75" customHeight="1">
      <c r="A152" s="33">
        <v>142</v>
      </c>
      <c r="B152" s="53" t="s">
        <v>371</v>
      </c>
      <c r="C152" s="31">
        <v>44.8</v>
      </c>
      <c r="D152" s="36">
        <v>45.1</v>
      </c>
      <c r="E152" s="36">
        <v>44.400000000000006</v>
      </c>
      <c r="F152" s="36">
        <v>44.00000000000001</v>
      </c>
      <c r="G152" s="36">
        <v>43.30000000000001</v>
      </c>
      <c r="H152" s="36">
        <v>45.5</v>
      </c>
      <c r="I152" s="36">
        <v>46.2</v>
      </c>
      <c r="J152" s="36">
        <v>46.599999999999994</v>
      </c>
      <c r="K152" s="31">
        <v>45.8</v>
      </c>
      <c r="L152" s="31">
        <v>44.7</v>
      </c>
      <c r="M152" s="31">
        <v>78.98668</v>
      </c>
      <c r="N152" s="1"/>
      <c r="O152" s="1"/>
    </row>
    <row r="153" spans="1:15" ht="12.75" customHeight="1">
      <c r="A153" s="33">
        <v>143</v>
      </c>
      <c r="B153" s="53" t="s">
        <v>109</v>
      </c>
      <c r="C153" s="31">
        <v>4302.25</v>
      </c>
      <c r="D153" s="36">
        <v>4317.616666666666</v>
      </c>
      <c r="E153" s="36">
        <v>4252.433333333332</v>
      </c>
      <c r="F153" s="36">
        <v>4202.616666666666</v>
      </c>
      <c r="G153" s="36">
        <v>4137.433333333332</v>
      </c>
      <c r="H153" s="36">
        <v>4367.433333333332</v>
      </c>
      <c r="I153" s="36">
        <v>4432.616666666666</v>
      </c>
      <c r="J153" s="36">
        <v>4482.433333333332</v>
      </c>
      <c r="K153" s="31">
        <v>4382.8</v>
      </c>
      <c r="L153" s="31">
        <v>4267.8</v>
      </c>
      <c r="M153" s="31">
        <v>11.33493</v>
      </c>
      <c r="N153" s="1"/>
      <c r="O153" s="1"/>
    </row>
    <row r="154" spans="1:15" ht="12.75" customHeight="1">
      <c r="A154" s="33">
        <v>144</v>
      </c>
      <c r="B154" s="53" t="s">
        <v>372</v>
      </c>
      <c r="C154" s="31">
        <v>640.45</v>
      </c>
      <c r="D154" s="36">
        <v>645.8166666666667</v>
      </c>
      <c r="E154" s="36">
        <v>625.6333333333334</v>
      </c>
      <c r="F154" s="36">
        <v>610.8166666666667</v>
      </c>
      <c r="G154" s="36">
        <v>590.6333333333334</v>
      </c>
      <c r="H154" s="36">
        <v>660.6333333333334</v>
      </c>
      <c r="I154" s="36">
        <v>680.8166666666666</v>
      </c>
      <c r="J154" s="36">
        <v>695.6333333333334</v>
      </c>
      <c r="K154" s="31">
        <v>666</v>
      </c>
      <c r="L154" s="31">
        <v>631</v>
      </c>
      <c r="M154" s="31">
        <v>7.06356</v>
      </c>
      <c r="N154" s="1"/>
      <c r="O154" s="1"/>
    </row>
    <row r="155" spans="1:15" ht="12.75" customHeight="1">
      <c r="A155" s="33">
        <v>145</v>
      </c>
      <c r="B155" s="53" t="s">
        <v>272</v>
      </c>
      <c r="C155" s="31">
        <v>454.25</v>
      </c>
      <c r="D155" s="36">
        <v>454.34999999999997</v>
      </c>
      <c r="E155" s="36">
        <v>448.69999999999993</v>
      </c>
      <c r="F155" s="36">
        <v>443.15</v>
      </c>
      <c r="G155" s="36">
        <v>437.49999999999994</v>
      </c>
      <c r="H155" s="36">
        <v>459.8999999999999</v>
      </c>
      <c r="I155" s="36">
        <v>465.5499999999999</v>
      </c>
      <c r="J155" s="36">
        <v>471.0999999999999</v>
      </c>
      <c r="K155" s="31">
        <v>460</v>
      </c>
      <c r="L155" s="31">
        <v>448.8</v>
      </c>
      <c r="M155" s="31">
        <v>12.14741</v>
      </c>
      <c r="N155" s="1"/>
      <c r="O155" s="1"/>
    </row>
    <row r="156" spans="1:15" ht="12.75" customHeight="1">
      <c r="A156" s="33">
        <v>146</v>
      </c>
      <c r="B156" s="53" t="s">
        <v>373</v>
      </c>
      <c r="C156" s="31">
        <v>1879.95</v>
      </c>
      <c r="D156" s="36">
        <v>1893.75</v>
      </c>
      <c r="E156" s="36">
        <v>1856.2</v>
      </c>
      <c r="F156" s="36">
        <v>1832.45</v>
      </c>
      <c r="G156" s="36">
        <v>1794.9</v>
      </c>
      <c r="H156" s="36">
        <v>1917.5</v>
      </c>
      <c r="I156" s="36">
        <v>1955.0500000000002</v>
      </c>
      <c r="J156" s="36">
        <v>1978.8</v>
      </c>
      <c r="K156" s="31">
        <v>1931.3</v>
      </c>
      <c r="L156" s="31">
        <v>1870</v>
      </c>
      <c r="M156" s="31">
        <v>1.20254</v>
      </c>
      <c r="N156" s="1"/>
      <c r="O156" s="1"/>
    </row>
    <row r="157" spans="1:15" ht="12.75" customHeight="1">
      <c r="A157" s="33">
        <v>147</v>
      </c>
      <c r="B157" s="53" t="s">
        <v>374</v>
      </c>
      <c r="C157" s="31">
        <v>218.35</v>
      </c>
      <c r="D157" s="36">
        <v>219.91666666666666</v>
      </c>
      <c r="E157" s="36">
        <v>215.6833333333333</v>
      </c>
      <c r="F157" s="36">
        <v>213.01666666666665</v>
      </c>
      <c r="G157" s="36">
        <v>208.7833333333333</v>
      </c>
      <c r="H157" s="36">
        <v>222.58333333333331</v>
      </c>
      <c r="I157" s="36">
        <v>226.81666666666666</v>
      </c>
      <c r="J157" s="36">
        <v>229.48333333333332</v>
      </c>
      <c r="K157" s="31">
        <v>224.15</v>
      </c>
      <c r="L157" s="31">
        <v>217.25</v>
      </c>
      <c r="M157" s="31">
        <v>35.02384</v>
      </c>
      <c r="N157" s="1"/>
      <c r="O157" s="1"/>
    </row>
    <row r="158" spans="1:15" ht="12.75" customHeight="1">
      <c r="A158" s="33">
        <v>148</v>
      </c>
      <c r="B158" s="53" t="s">
        <v>847</v>
      </c>
      <c r="C158" s="31">
        <v>1309.3</v>
      </c>
      <c r="D158" s="36">
        <v>1327.05</v>
      </c>
      <c r="E158" s="36">
        <v>1287.25</v>
      </c>
      <c r="F158" s="36">
        <v>1265.2</v>
      </c>
      <c r="G158" s="36">
        <v>1225.4</v>
      </c>
      <c r="H158" s="36">
        <v>1349.1</v>
      </c>
      <c r="I158" s="36">
        <v>1388.8999999999996</v>
      </c>
      <c r="J158" s="36">
        <v>1410.9499999999998</v>
      </c>
      <c r="K158" s="31">
        <v>1366.85</v>
      </c>
      <c r="L158" s="31">
        <v>1305</v>
      </c>
      <c r="M158" s="31">
        <v>1.07106</v>
      </c>
      <c r="N158" s="1"/>
      <c r="O158" s="1"/>
    </row>
    <row r="159" spans="1:15" ht="12.75" customHeight="1">
      <c r="A159" s="33">
        <v>149</v>
      </c>
      <c r="B159" s="53" t="s">
        <v>375</v>
      </c>
      <c r="C159" s="31">
        <v>100.6</v>
      </c>
      <c r="D159" s="36">
        <v>100.46666666666665</v>
      </c>
      <c r="E159" s="36">
        <v>99.13333333333331</v>
      </c>
      <c r="F159" s="36">
        <v>97.66666666666666</v>
      </c>
      <c r="G159" s="36">
        <v>96.33333333333331</v>
      </c>
      <c r="H159" s="36">
        <v>101.93333333333331</v>
      </c>
      <c r="I159" s="36">
        <v>103.26666666666665</v>
      </c>
      <c r="J159" s="36">
        <v>104.7333333333333</v>
      </c>
      <c r="K159" s="31">
        <v>101.8</v>
      </c>
      <c r="L159" s="31">
        <v>99</v>
      </c>
      <c r="M159" s="31">
        <v>28.86726</v>
      </c>
      <c r="N159" s="1"/>
      <c r="O159" s="1"/>
    </row>
    <row r="160" spans="1:15" ht="12.75" customHeight="1">
      <c r="A160" s="33">
        <v>150</v>
      </c>
      <c r="B160" s="53" t="s">
        <v>831</v>
      </c>
      <c r="C160" s="31">
        <v>847.35</v>
      </c>
      <c r="D160" s="36">
        <v>846.4166666666666</v>
      </c>
      <c r="E160" s="36">
        <v>840.5833333333333</v>
      </c>
      <c r="F160" s="36">
        <v>833.8166666666666</v>
      </c>
      <c r="G160" s="36">
        <v>827.9833333333332</v>
      </c>
      <c r="H160" s="36">
        <v>853.1833333333333</v>
      </c>
      <c r="I160" s="36">
        <v>859.0166666666665</v>
      </c>
      <c r="J160" s="36">
        <v>865.7833333333333</v>
      </c>
      <c r="K160" s="31">
        <v>852.25</v>
      </c>
      <c r="L160" s="31">
        <v>839.65</v>
      </c>
      <c r="M160" s="31">
        <v>0.46135</v>
      </c>
      <c r="N160" s="1"/>
      <c r="O160" s="1"/>
    </row>
    <row r="161" spans="1:15" ht="12.75" customHeight="1">
      <c r="A161" s="33">
        <v>151</v>
      </c>
      <c r="B161" s="53" t="s">
        <v>110</v>
      </c>
      <c r="C161" s="31">
        <v>3023.95</v>
      </c>
      <c r="D161" s="36">
        <v>3038.5333333333333</v>
      </c>
      <c r="E161" s="36">
        <v>3001.0666666666666</v>
      </c>
      <c r="F161" s="36">
        <v>2978.1833333333334</v>
      </c>
      <c r="G161" s="36">
        <v>2940.7166666666667</v>
      </c>
      <c r="H161" s="36">
        <v>3061.4166666666665</v>
      </c>
      <c r="I161" s="36">
        <v>3098.8833333333328</v>
      </c>
      <c r="J161" s="36">
        <v>3121.7666666666664</v>
      </c>
      <c r="K161" s="31">
        <v>3076</v>
      </c>
      <c r="L161" s="31">
        <v>3015.65</v>
      </c>
      <c r="M161" s="31">
        <v>2.18307</v>
      </c>
      <c r="N161" s="1"/>
      <c r="O161" s="1"/>
    </row>
    <row r="162" spans="1:15" ht="12.75" customHeight="1">
      <c r="A162" s="33">
        <v>152</v>
      </c>
      <c r="B162" s="53" t="s">
        <v>111</v>
      </c>
      <c r="C162" s="31">
        <v>398.15</v>
      </c>
      <c r="D162" s="36">
        <v>393.8833333333334</v>
      </c>
      <c r="E162" s="36">
        <v>384.76666666666677</v>
      </c>
      <c r="F162" s="36">
        <v>371.3833333333334</v>
      </c>
      <c r="G162" s="36">
        <v>362.26666666666677</v>
      </c>
      <c r="H162" s="36">
        <v>407.26666666666677</v>
      </c>
      <c r="I162" s="36">
        <v>416.38333333333344</v>
      </c>
      <c r="J162" s="36">
        <v>429.76666666666677</v>
      </c>
      <c r="K162" s="31">
        <v>403</v>
      </c>
      <c r="L162" s="31">
        <v>380.5</v>
      </c>
      <c r="M162" s="31">
        <v>223.82969</v>
      </c>
      <c r="N162" s="1"/>
      <c r="O162" s="1"/>
    </row>
    <row r="163" spans="1:15" ht="12.75" customHeight="1">
      <c r="A163" s="33">
        <v>153</v>
      </c>
      <c r="B163" s="53" t="s">
        <v>376</v>
      </c>
      <c r="C163" s="31">
        <v>450.6</v>
      </c>
      <c r="D163" s="36">
        <v>451.3</v>
      </c>
      <c r="E163" s="36">
        <v>447.90000000000003</v>
      </c>
      <c r="F163" s="36">
        <v>445.20000000000005</v>
      </c>
      <c r="G163" s="36">
        <v>441.80000000000007</v>
      </c>
      <c r="H163" s="36">
        <v>454</v>
      </c>
      <c r="I163" s="36">
        <v>457.4</v>
      </c>
      <c r="J163" s="36">
        <v>460.09999999999997</v>
      </c>
      <c r="K163" s="31">
        <v>454.7</v>
      </c>
      <c r="L163" s="31">
        <v>448.6</v>
      </c>
      <c r="M163" s="31">
        <v>0.6067</v>
      </c>
      <c r="N163" s="1"/>
      <c r="O163" s="1"/>
    </row>
    <row r="164" spans="1:15" ht="12.75" customHeight="1">
      <c r="A164" s="33">
        <v>154</v>
      </c>
      <c r="B164" s="53" t="s">
        <v>273</v>
      </c>
      <c r="C164" s="31">
        <v>178.1</v>
      </c>
      <c r="D164" s="36">
        <v>177.91666666666666</v>
      </c>
      <c r="E164" s="36">
        <v>175.5333333333333</v>
      </c>
      <c r="F164" s="36">
        <v>172.96666666666664</v>
      </c>
      <c r="G164" s="36">
        <v>170.5833333333333</v>
      </c>
      <c r="H164" s="36">
        <v>180.48333333333332</v>
      </c>
      <c r="I164" s="36">
        <v>182.8666666666667</v>
      </c>
      <c r="J164" s="36">
        <v>185.43333333333334</v>
      </c>
      <c r="K164" s="31">
        <v>180.3</v>
      </c>
      <c r="L164" s="31">
        <v>175.35</v>
      </c>
      <c r="M164" s="31">
        <v>58.27541</v>
      </c>
      <c r="N164" s="1"/>
      <c r="O164" s="1"/>
    </row>
    <row r="165" spans="1:15" ht="12.75" customHeight="1">
      <c r="A165" s="33">
        <v>155</v>
      </c>
      <c r="B165" s="53" t="s">
        <v>112</v>
      </c>
      <c r="C165" s="31">
        <v>155.95</v>
      </c>
      <c r="D165" s="36">
        <v>157.31666666666666</v>
      </c>
      <c r="E165" s="36">
        <v>154.43333333333334</v>
      </c>
      <c r="F165" s="36">
        <v>152.91666666666669</v>
      </c>
      <c r="G165" s="36">
        <v>150.03333333333336</v>
      </c>
      <c r="H165" s="36">
        <v>158.83333333333331</v>
      </c>
      <c r="I165" s="36">
        <v>161.71666666666664</v>
      </c>
      <c r="J165" s="36">
        <v>163.2333333333333</v>
      </c>
      <c r="K165" s="31">
        <v>160.2</v>
      </c>
      <c r="L165" s="31">
        <v>155.8</v>
      </c>
      <c r="M165" s="31">
        <v>165.58634</v>
      </c>
      <c r="N165" s="1"/>
      <c r="O165" s="1"/>
    </row>
    <row r="166" spans="1:15" ht="12.75" customHeight="1">
      <c r="A166" s="33">
        <v>156</v>
      </c>
      <c r="B166" s="53" t="s">
        <v>377</v>
      </c>
      <c r="C166" s="31">
        <v>676.95</v>
      </c>
      <c r="D166" s="36">
        <v>678.2166666666667</v>
      </c>
      <c r="E166" s="36">
        <v>664.4333333333334</v>
      </c>
      <c r="F166" s="36">
        <v>651.9166666666667</v>
      </c>
      <c r="G166" s="36">
        <v>638.1333333333334</v>
      </c>
      <c r="H166" s="36">
        <v>690.7333333333333</v>
      </c>
      <c r="I166" s="36">
        <v>704.5166666666667</v>
      </c>
      <c r="J166" s="36">
        <v>717.0333333333333</v>
      </c>
      <c r="K166" s="31">
        <v>692</v>
      </c>
      <c r="L166" s="31">
        <v>665.7</v>
      </c>
      <c r="M166" s="31">
        <v>2.34141</v>
      </c>
      <c r="N166" s="1"/>
      <c r="O166" s="1"/>
    </row>
    <row r="167" spans="1:15" ht="12.75" customHeight="1">
      <c r="A167" s="33">
        <v>157</v>
      </c>
      <c r="B167" s="53" t="s">
        <v>378</v>
      </c>
      <c r="C167" s="31">
        <v>4348.1</v>
      </c>
      <c r="D167" s="36">
        <v>4378.633333333334</v>
      </c>
      <c r="E167" s="36">
        <v>4299.266666666668</v>
      </c>
      <c r="F167" s="36">
        <v>4250.433333333334</v>
      </c>
      <c r="G167" s="36">
        <v>4171.066666666668</v>
      </c>
      <c r="H167" s="36">
        <v>4427.466666666668</v>
      </c>
      <c r="I167" s="36">
        <v>4506.833333333335</v>
      </c>
      <c r="J167" s="36">
        <v>4555.666666666668</v>
      </c>
      <c r="K167" s="31">
        <v>4458</v>
      </c>
      <c r="L167" s="31">
        <v>4329.8</v>
      </c>
      <c r="M167" s="31">
        <v>0.25895</v>
      </c>
      <c r="N167" s="1"/>
      <c r="O167" s="1"/>
    </row>
    <row r="168" spans="1:15" ht="12.75" customHeight="1">
      <c r="A168" s="33">
        <v>158</v>
      </c>
      <c r="B168" s="53" t="s">
        <v>379</v>
      </c>
      <c r="C168" s="31">
        <v>1000.35</v>
      </c>
      <c r="D168" s="36">
        <v>997.8166666666666</v>
      </c>
      <c r="E168" s="36">
        <v>991.6333333333332</v>
      </c>
      <c r="F168" s="36">
        <v>982.9166666666666</v>
      </c>
      <c r="G168" s="36">
        <v>976.7333333333332</v>
      </c>
      <c r="H168" s="36">
        <v>1006.5333333333332</v>
      </c>
      <c r="I168" s="36">
        <v>1012.7166666666666</v>
      </c>
      <c r="J168" s="36">
        <v>1021.4333333333332</v>
      </c>
      <c r="K168" s="31">
        <v>1004</v>
      </c>
      <c r="L168" s="31">
        <v>989.1</v>
      </c>
      <c r="M168" s="31">
        <v>1.94366</v>
      </c>
      <c r="N168" s="1"/>
      <c r="O168" s="1"/>
    </row>
    <row r="169" spans="1:15" ht="12.75" customHeight="1">
      <c r="A169" s="33">
        <v>159</v>
      </c>
      <c r="B169" s="53" t="s">
        <v>380</v>
      </c>
      <c r="C169" s="31">
        <v>248.5</v>
      </c>
      <c r="D169" s="36">
        <v>250.9</v>
      </c>
      <c r="E169" s="36">
        <v>244.90000000000003</v>
      </c>
      <c r="F169" s="36">
        <v>241.30000000000004</v>
      </c>
      <c r="G169" s="36">
        <v>235.30000000000007</v>
      </c>
      <c r="H169" s="36">
        <v>254.5</v>
      </c>
      <c r="I169" s="36">
        <v>260.49999999999994</v>
      </c>
      <c r="J169" s="36">
        <v>264.09999999999997</v>
      </c>
      <c r="K169" s="31">
        <v>256.9</v>
      </c>
      <c r="L169" s="31">
        <v>247.3</v>
      </c>
      <c r="M169" s="31">
        <v>10.34747</v>
      </c>
      <c r="N169" s="1"/>
      <c r="O169" s="1"/>
    </row>
    <row r="170" spans="1:15" ht="12.75" customHeight="1">
      <c r="A170" s="33">
        <v>160</v>
      </c>
      <c r="B170" s="53" t="s">
        <v>381</v>
      </c>
      <c r="C170" s="31">
        <v>203.5</v>
      </c>
      <c r="D170" s="36">
        <v>204.08333333333334</v>
      </c>
      <c r="E170" s="36">
        <v>201.2166666666667</v>
      </c>
      <c r="F170" s="36">
        <v>198.93333333333337</v>
      </c>
      <c r="G170" s="36">
        <v>196.06666666666672</v>
      </c>
      <c r="H170" s="36">
        <v>206.36666666666667</v>
      </c>
      <c r="I170" s="36">
        <v>209.2333333333333</v>
      </c>
      <c r="J170" s="36">
        <v>211.51666666666665</v>
      </c>
      <c r="K170" s="31">
        <v>206.95</v>
      </c>
      <c r="L170" s="31">
        <v>201.8</v>
      </c>
      <c r="M170" s="31">
        <v>11.81423</v>
      </c>
      <c r="N170" s="1"/>
      <c r="O170" s="1"/>
    </row>
    <row r="171" spans="1:15" ht="12.75" customHeight="1">
      <c r="A171" s="33">
        <v>161</v>
      </c>
      <c r="B171" s="53" t="s">
        <v>832</v>
      </c>
      <c r="C171" s="31">
        <v>729.5</v>
      </c>
      <c r="D171" s="36">
        <v>722.9166666666666</v>
      </c>
      <c r="E171" s="36">
        <v>711.9333333333333</v>
      </c>
      <c r="F171" s="36">
        <v>694.3666666666667</v>
      </c>
      <c r="G171" s="36">
        <v>683.3833333333333</v>
      </c>
      <c r="H171" s="36">
        <v>740.4833333333332</v>
      </c>
      <c r="I171" s="36">
        <v>751.4666666666666</v>
      </c>
      <c r="J171" s="36">
        <v>769.0333333333332</v>
      </c>
      <c r="K171" s="31">
        <v>733.9</v>
      </c>
      <c r="L171" s="31">
        <v>705.35</v>
      </c>
      <c r="M171" s="31">
        <v>3.29005</v>
      </c>
      <c r="N171" s="1"/>
      <c r="O171" s="1"/>
    </row>
    <row r="172" spans="1:15" ht="12.75" customHeight="1">
      <c r="A172" s="33">
        <v>162</v>
      </c>
      <c r="B172" s="53" t="s">
        <v>274</v>
      </c>
      <c r="C172" s="31">
        <v>431.45</v>
      </c>
      <c r="D172" s="36">
        <v>432.3666666666666</v>
      </c>
      <c r="E172" s="36">
        <v>425.73333333333323</v>
      </c>
      <c r="F172" s="36">
        <v>420.0166666666666</v>
      </c>
      <c r="G172" s="36">
        <v>413.3833333333332</v>
      </c>
      <c r="H172" s="36">
        <v>438.08333333333326</v>
      </c>
      <c r="I172" s="36">
        <v>444.7166666666666</v>
      </c>
      <c r="J172" s="36">
        <v>450.4333333333333</v>
      </c>
      <c r="K172" s="31">
        <v>439</v>
      </c>
      <c r="L172" s="31">
        <v>426.65</v>
      </c>
      <c r="M172" s="31">
        <v>5.67935</v>
      </c>
      <c r="N172" s="1"/>
      <c r="O172" s="1"/>
    </row>
    <row r="173" spans="1:15" ht="12.75" customHeight="1">
      <c r="A173" s="33">
        <v>163</v>
      </c>
      <c r="B173" s="53" t="s">
        <v>382</v>
      </c>
      <c r="C173" s="31">
        <v>1353.6</v>
      </c>
      <c r="D173" s="36">
        <v>1359.2833333333333</v>
      </c>
      <c r="E173" s="36">
        <v>1330.3166666666666</v>
      </c>
      <c r="F173" s="36">
        <v>1307.0333333333333</v>
      </c>
      <c r="G173" s="36">
        <v>1278.0666666666666</v>
      </c>
      <c r="H173" s="36">
        <v>1382.5666666666666</v>
      </c>
      <c r="I173" s="36">
        <v>1411.5333333333333</v>
      </c>
      <c r="J173" s="36">
        <v>1434.8166666666666</v>
      </c>
      <c r="K173" s="31">
        <v>1388.25</v>
      </c>
      <c r="L173" s="31">
        <v>1336</v>
      </c>
      <c r="M173" s="31">
        <v>0.79255</v>
      </c>
      <c r="N173" s="1"/>
      <c r="O173" s="1"/>
    </row>
    <row r="174" spans="1:15" ht="12.75" customHeight="1">
      <c r="A174" s="33">
        <v>164</v>
      </c>
      <c r="B174" s="53" t="s">
        <v>113</v>
      </c>
      <c r="C174" s="31">
        <v>201.1</v>
      </c>
      <c r="D174" s="36">
        <v>201.8166666666667</v>
      </c>
      <c r="E174" s="36">
        <v>198.63333333333338</v>
      </c>
      <c r="F174" s="36">
        <v>196.16666666666669</v>
      </c>
      <c r="G174" s="36">
        <v>192.98333333333338</v>
      </c>
      <c r="H174" s="36">
        <v>204.2833333333334</v>
      </c>
      <c r="I174" s="36">
        <v>207.46666666666673</v>
      </c>
      <c r="J174" s="36">
        <v>209.9333333333334</v>
      </c>
      <c r="K174" s="31">
        <v>205</v>
      </c>
      <c r="L174" s="31">
        <v>199.35</v>
      </c>
      <c r="M174" s="31">
        <v>301.79782</v>
      </c>
      <c r="N174" s="1"/>
      <c r="O174" s="1"/>
    </row>
    <row r="175" spans="1:15" ht="12.75" customHeight="1">
      <c r="A175" s="33">
        <v>165</v>
      </c>
      <c r="B175" s="53" t="s">
        <v>383</v>
      </c>
      <c r="C175" s="31">
        <v>1412.35</v>
      </c>
      <c r="D175" s="36">
        <v>1415.5666666666666</v>
      </c>
      <c r="E175" s="36">
        <v>1396.7833333333333</v>
      </c>
      <c r="F175" s="36">
        <v>1381.2166666666667</v>
      </c>
      <c r="G175" s="36">
        <v>1362.4333333333334</v>
      </c>
      <c r="H175" s="36">
        <v>1431.1333333333332</v>
      </c>
      <c r="I175" s="36">
        <v>1449.9166666666665</v>
      </c>
      <c r="J175" s="36">
        <v>1465.4833333333331</v>
      </c>
      <c r="K175" s="31">
        <v>1434.35</v>
      </c>
      <c r="L175" s="31">
        <v>1400</v>
      </c>
      <c r="M175" s="31">
        <v>2.51045</v>
      </c>
      <c r="N175" s="1"/>
      <c r="O175" s="1"/>
    </row>
    <row r="176" spans="1:15" ht="12.75" customHeight="1">
      <c r="A176" s="33">
        <v>166</v>
      </c>
      <c r="B176" s="53" t="s">
        <v>116</v>
      </c>
      <c r="C176" s="31">
        <v>83.7</v>
      </c>
      <c r="D176" s="36">
        <v>84.23333333333333</v>
      </c>
      <c r="E176" s="36">
        <v>82.91666666666667</v>
      </c>
      <c r="F176" s="36">
        <v>82.13333333333334</v>
      </c>
      <c r="G176" s="36">
        <v>80.81666666666668</v>
      </c>
      <c r="H176" s="36">
        <v>85.01666666666667</v>
      </c>
      <c r="I176" s="36">
        <v>86.33333333333333</v>
      </c>
      <c r="J176" s="36">
        <v>87.11666666666666</v>
      </c>
      <c r="K176" s="31">
        <v>85.55</v>
      </c>
      <c r="L176" s="31">
        <v>83.45</v>
      </c>
      <c r="M176" s="31">
        <v>152.88438</v>
      </c>
      <c r="N176" s="1"/>
      <c r="O176" s="1"/>
    </row>
    <row r="177" spans="1:15" ht="12.75" customHeight="1">
      <c r="A177" s="33">
        <v>167</v>
      </c>
      <c r="B177" s="53" t="s">
        <v>384</v>
      </c>
      <c r="C177" s="31">
        <v>2608.85</v>
      </c>
      <c r="D177" s="36">
        <v>2597.1499999999996</v>
      </c>
      <c r="E177" s="36">
        <v>2576.3499999999995</v>
      </c>
      <c r="F177" s="36">
        <v>2543.85</v>
      </c>
      <c r="G177" s="36">
        <v>2523.0499999999997</v>
      </c>
      <c r="H177" s="36">
        <v>2629.649999999999</v>
      </c>
      <c r="I177" s="36">
        <v>2650.4499999999994</v>
      </c>
      <c r="J177" s="36">
        <v>2682.949999999999</v>
      </c>
      <c r="K177" s="31">
        <v>2617.95</v>
      </c>
      <c r="L177" s="31">
        <v>2564.65</v>
      </c>
      <c r="M177" s="31">
        <v>0.28749</v>
      </c>
      <c r="N177" s="1"/>
      <c r="O177" s="1"/>
    </row>
    <row r="178" spans="1:15" ht="12.75" customHeight="1">
      <c r="A178" s="33">
        <v>168</v>
      </c>
      <c r="B178" s="53" t="s">
        <v>385</v>
      </c>
      <c r="C178" s="31">
        <v>324.7</v>
      </c>
      <c r="D178" s="36">
        <v>326.71666666666664</v>
      </c>
      <c r="E178" s="36">
        <v>320.9833333333333</v>
      </c>
      <c r="F178" s="36">
        <v>317.26666666666665</v>
      </c>
      <c r="G178" s="36">
        <v>311.5333333333333</v>
      </c>
      <c r="H178" s="36">
        <v>330.4333333333333</v>
      </c>
      <c r="I178" s="36">
        <v>336.16666666666663</v>
      </c>
      <c r="J178" s="36">
        <v>339.88333333333327</v>
      </c>
      <c r="K178" s="31">
        <v>332.45</v>
      </c>
      <c r="L178" s="31">
        <v>323</v>
      </c>
      <c r="M178" s="31">
        <v>8.67211</v>
      </c>
      <c r="N178" s="1"/>
      <c r="O178" s="1"/>
    </row>
    <row r="179" spans="1:15" ht="12.75" customHeight="1">
      <c r="A179" s="33">
        <v>169</v>
      </c>
      <c r="B179" s="53" t="s">
        <v>869</v>
      </c>
      <c r="C179" s="31">
        <v>6409.05</v>
      </c>
      <c r="D179" s="36">
        <v>6466.416666666667</v>
      </c>
      <c r="E179" s="36">
        <v>6333.833333333334</v>
      </c>
      <c r="F179" s="36">
        <v>6258.616666666667</v>
      </c>
      <c r="G179" s="36">
        <v>6126.033333333334</v>
      </c>
      <c r="H179" s="36">
        <v>6541.633333333334</v>
      </c>
      <c r="I179" s="36">
        <v>6674.216666666668</v>
      </c>
      <c r="J179" s="36">
        <v>6749.433333333334</v>
      </c>
      <c r="K179" s="31">
        <v>6599</v>
      </c>
      <c r="L179" s="31">
        <v>6391.2</v>
      </c>
      <c r="M179" s="31">
        <v>0.13303</v>
      </c>
      <c r="N179" s="1"/>
      <c r="O179" s="1"/>
    </row>
    <row r="180" spans="1:15" ht="12.75" customHeight="1">
      <c r="A180" s="33">
        <v>170</v>
      </c>
      <c r="B180" s="53" t="s">
        <v>275</v>
      </c>
      <c r="C180" s="31">
        <v>1749.65</v>
      </c>
      <c r="D180" s="36">
        <v>1755.3333333333333</v>
      </c>
      <c r="E180" s="36">
        <v>1729.3166666666666</v>
      </c>
      <c r="F180" s="36">
        <v>1708.9833333333333</v>
      </c>
      <c r="G180" s="36">
        <v>1682.9666666666667</v>
      </c>
      <c r="H180" s="36">
        <v>1775.6666666666665</v>
      </c>
      <c r="I180" s="36">
        <v>1801.6833333333334</v>
      </c>
      <c r="J180" s="36">
        <v>1822.0166666666664</v>
      </c>
      <c r="K180" s="31">
        <v>1781.35</v>
      </c>
      <c r="L180" s="31">
        <v>1735</v>
      </c>
      <c r="M180" s="31">
        <v>8.40422</v>
      </c>
      <c r="N180" s="1"/>
      <c r="O180" s="1"/>
    </row>
    <row r="181" spans="1:15" ht="12.75" customHeight="1">
      <c r="A181" s="33">
        <v>171</v>
      </c>
      <c r="B181" s="53" t="s">
        <v>386</v>
      </c>
      <c r="C181" s="31">
        <v>1881.4</v>
      </c>
      <c r="D181" s="36">
        <v>1895.9333333333334</v>
      </c>
      <c r="E181" s="36">
        <v>1857.4666666666667</v>
      </c>
      <c r="F181" s="36">
        <v>1833.5333333333333</v>
      </c>
      <c r="G181" s="36">
        <v>1795.0666666666666</v>
      </c>
      <c r="H181" s="36">
        <v>1919.8666666666668</v>
      </c>
      <c r="I181" s="36">
        <v>1958.3333333333335</v>
      </c>
      <c r="J181" s="36">
        <v>1982.2666666666669</v>
      </c>
      <c r="K181" s="31">
        <v>1934.4</v>
      </c>
      <c r="L181" s="31">
        <v>1872</v>
      </c>
      <c r="M181" s="31">
        <v>1.73075</v>
      </c>
      <c r="N181" s="1"/>
      <c r="O181" s="1"/>
    </row>
    <row r="182" spans="1:15" ht="12.75" customHeight="1">
      <c r="A182" s="33">
        <v>172</v>
      </c>
      <c r="B182" s="53" t="s">
        <v>870</v>
      </c>
      <c r="C182" s="31">
        <v>808.9</v>
      </c>
      <c r="D182" s="36">
        <v>811.9666666666667</v>
      </c>
      <c r="E182" s="36">
        <v>798.9333333333334</v>
      </c>
      <c r="F182" s="36">
        <v>788.9666666666667</v>
      </c>
      <c r="G182" s="36">
        <v>775.9333333333334</v>
      </c>
      <c r="H182" s="36">
        <v>821.9333333333334</v>
      </c>
      <c r="I182" s="36">
        <v>834.9666666666667</v>
      </c>
      <c r="J182" s="36">
        <v>844.9333333333334</v>
      </c>
      <c r="K182" s="31">
        <v>825</v>
      </c>
      <c r="L182" s="31">
        <v>802</v>
      </c>
      <c r="M182" s="31">
        <v>0.452</v>
      </c>
      <c r="N182" s="1"/>
      <c r="O182" s="1"/>
    </row>
    <row r="183" spans="1:15" ht="12.75" customHeight="1">
      <c r="A183" s="33">
        <v>173</v>
      </c>
      <c r="B183" s="53" t="s">
        <v>114</v>
      </c>
      <c r="C183" s="31">
        <v>1051.8</v>
      </c>
      <c r="D183" s="36">
        <v>1050.9333333333334</v>
      </c>
      <c r="E183" s="36">
        <v>1031.8666666666668</v>
      </c>
      <c r="F183" s="36">
        <v>1011.9333333333334</v>
      </c>
      <c r="G183" s="36">
        <v>992.8666666666668</v>
      </c>
      <c r="H183" s="36">
        <v>1070.8666666666668</v>
      </c>
      <c r="I183" s="36">
        <v>1089.9333333333334</v>
      </c>
      <c r="J183" s="36">
        <v>1109.8666666666668</v>
      </c>
      <c r="K183" s="31">
        <v>1070</v>
      </c>
      <c r="L183" s="31">
        <v>1031</v>
      </c>
      <c r="M183" s="31">
        <v>9.808</v>
      </c>
      <c r="N183" s="1"/>
      <c r="O183" s="1"/>
    </row>
    <row r="184" spans="1:15" ht="12.75" customHeight="1">
      <c r="A184" s="33">
        <v>174</v>
      </c>
      <c r="B184" s="53" t="s">
        <v>836</v>
      </c>
      <c r="C184" s="31">
        <v>1398.3</v>
      </c>
      <c r="D184" s="36">
        <v>1410.4333333333334</v>
      </c>
      <c r="E184" s="36">
        <v>1372.8666666666668</v>
      </c>
      <c r="F184" s="36">
        <v>1347.4333333333334</v>
      </c>
      <c r="G184" s="36">
        <v>1309.8666666666668</v>
      </c>
      <c r="H184" s="36">
        <v>1435.8666666666668</v>
      </c>
      <c r="I184" s="36">
        <v>1473.4333333333334</v>
      </c>
      <c r="J184" s="36">
        <v>1498.8666666666668</v>
      </c>
      <c r="K184" s="31">
        <v>1448</v>
      </c>
      <c r="L184" s="31">
        <v>1385</v>
      </c>
      <c r="M184" s="31">
        <v>4.06213</v>
      </c>
      <c r="N184" s="1"/>
      <c r="O184" s="1"/>
    </row>
    <row r="185" spans="1:15" ht="12.75" customHeight="1">
      <c r="A185" s="33">
        <v>175</v>
      </c>
      <c r="B185" s="53" t="s">
        <v>387</v>
      </c>
      <c r="C185" s="31">
        <v>1156.05</v>
      </c>
      <c r="D185" s="36">
        <v>1160.1666666666667</v>
      </c>
      <c r="E185" s="36">
        <v>1137.5833333333335</v>
      </c>
      <c r="F185" s="36">
        <v>1119.1166666666668</v>
      </c>
      <c r="G185" s="36">
        <v>1096.5333333333335</v>
      </c>
      <c r="H185" s="36">
        <v>1178.6333333333334</v>
      </c>
      <c r="I185" s="36">
        <v>1201.216666666667</v>
      </c>
      <c r="J185" s="36">
        <v>1219.6833333333334</v>
      </c>
      <c r="K185" s="31">
        <v>1182.75</v>
      </c>
      <c r="L185" s="31">
        <v>1141.7</v>
      </c>
      <c r="M185" s="31">
        <v>0.14551</v>
      </c>
      <c r="N185" s="1"/>
      <c r="O185" s="1"/>
    </row>
    <row r="186" spans="1:15" ht="12.75" customHeight="1">
      <c r="A186" s="33">
        <v>176</v>
      </c>
      <c r="B186" s="53" t="s">
        <v>871</v>
      </c>
      <c r="C186" s="31">
        <v>818.3</v>
      </c>
      <c r="D186" s="36">
        <v>823.7666666666668</v>
      </c>
      <c r="E186" s="36">
        <v>804.5333333333335</v>
      </c>
      <c r="F186" s="36">
        <v>790.7666666666668</v>
      </c>
      <c r="G186" s="36">
        <v>771.5333333333335</v>
      </c>
      <c r="H186" s="36">
        <v>837.5333333333335</v>
      </c>
      <c r="I186" s="36">
        <v>856.7666666666669</v>
      </c>
      <c r="J186" s="36">
        <v>870.5333333333335</v>
      </c>
      <c r="K186" s="31">
        <v>843</v>
      </c>
      <c r="L186" s="31">
        <v>810</v>
      </c>
      <c r="M186" s="31">
        <v>13.09834</v>
      </c>
      <c r="N186" s="1"/>
      <c r="O186" s="1"/>
    </row>
    <row r="187" spans="1:15" ht="12.75" customHeight="1">
      <c r="A187" s="33">
        <v>177</v>
      </c>
      <c r="B187" s="53" t="s">
        <v>388</v>
      </c>
      <c r="C187" s="31">
        <v>3048.05</v>
      </c>
      <c r="D187" s="36">
        <v>3091.0333333333333</v>
      </c>
      <c r="E187" s="36">
        <v>2962.0666666666666</v>
      </c>
      <c r="F187" s="36">
        <v>2876.0833333333335</v>
      </c>
      <c r="G187" s="36">
        <v>2747.116666666667</v>
      </c>
      <c r="H187" s="36">
        <v>3177.0166666666664</v>
      </c>
      <c r="I187" s="36">
        <v>3305.9833333333327</v>
      </c>
      <c r="J187" s="36">
        <v>3391.9666666666662</v>
      </c>
      <c r="K187" s="31">
        <v>3220</v>
      </c>
      <c r="L187" s="31">
        <v>3005.05</v>
      </c>
      <c r="M187" s="31">
        <v>2.63291</v>
      </c>
      <c r="N187" s="1"/>
      <c r="O187" s="1"/>
    </row>
    <row r="188" spans="1:15" ht="12.75" customHeight="1">
      <c r="A188" s="33">
        <v>178</v>
      </c>
      <c r="B188" s="53" t="s">
        <v>118</v>
      </c>
      <c r="C188" s="31">
        <v>1199.75</v>
      </c>
      <c r="D188" s="36">
        <v>1209.3333333333333</v>
      </c>
      <c r="E188" s="36">
        <v>1183.7166666666665</v>
      </c>
      <c r="F188" s="36">
        <v>1167.6833333333332</v>
      </c>
      <c r="G188" s="36">
        <v>1142.0666666666664</v>
      </c>
      <c r="H188" s="36">
        <v>1225.3666666666666</v>
      </c>
      <c r="I188" s="36">
        <v>1250.9833333333333</v>
      </c>
      <c r="J188" s="36">
        <v>1267.0166666666667</v>
      </c>
      <c r="K188" s="31">
        <v>1234.95</v>
      </c>
      <c r="L188" s="31">
        <v>1193.3</v>
      </c>
      <c r="M188" s="31">
        <v>15.80342</v>
      </c>
      <c r="N188" s="1"/>
      <c r="O188" s="1"/>
    </row>
    <row r="189" spans="1:15" ht="12.75" customHeight="1">
      <c r="A189" s="33">
        <v>179</v>
      </c>
      <c r="B189" s="53" t="s">
        <v>389</v>
      </c>
      <c r="C189" s="31">
        <v>838.3</v>
      </c>
      <c r="D189" s="36">
        <v>843.8666666666667</v>
      </c>
      <c r="E189" s="36">
        <v>829.4333333333334</v>
      </c>
      <c r="F189" s="36">
        <v>820.5666666666667</v>
      </c>
      <c r="G189" s="36">
        <v>806.1333333333334</v>
      </c>
      <c r="H189" s="36">
        <v>852.7333333333333</v>
      </c>
      <c r="I189" s="36">
        <v>867.1666666666665</v>
      </c>
      <c r="J189" s="36">
        <v>876.0333333333333</v>
      </c>
      <c r="K189" s="31">
        <v>858.3</v>
      </c>
      <c r="L189" s="31">
        <v>835</v>
      </c>
      <c r="M189" s="31">
        <v>0.75741</v>
      </c>
      <c r="N189" s="1"/>
      <c r="O189" s="1"/>
    </row>
    <row r="190" spans="1:15" ht="12.75" customHeight="1">
      <c r="A190" s="33">
        <v>180</v>
      </c>
      <c r="B190" s="53" t="s">
        <v>119</v>
      </c>
      <c r="C190" s="31">
        <v>2671.5</v>
      </c>
      <c r="D190" s="36">
        <v>2675.35</v>
      </c>
      <c r="E190" s="36">
        <v>2653.35</v>
      </c>
      <c r="F190" s="36">
        <v>2635.2</v>
      </c>
      <c r="G190" s="36">
        <v>2613.2</v>
      </c>
      <c r="H190" s="36">
        <v>2693.5</v>
      </c>
      <c r="I190" s="36">
        <v>2715.5</v>
      </c>
      <c r="J190" s="36">
        <v>2733.65</v>
      </c>
      <c r="K190" s="31">
        <v>2697.35</v>
      </c>
      <c r="L190" s="31">
        <v>2657.2</v>
      </c>
      <c r="M190" s="31">
        <v>5.60894</v>
      </c>
      <c r="N190" s="1"/>
      <c r="O190" s="1"/>
    </row>
    <row r="191" spans="1:15" ht="12.75" customHeight="1">
      <c r="A191" s="33">
        <v>181</v>
      </c>
      <c r="B191" s="53" t="s">
        <v>120</v>
      </c>
      <c r="C191" s="31">
        <v>421.85</v>
      </c>
      <c r="D191" s="36">
        <v>426.18333333333334</v>
      </c>
      <c r="E191" s="36">
        <v>416.3666666666667</v>
      </c>
      <c r="F191" s="36">
        <v>410.8833333333333</v>
      </c>
      <c r="G191" s="36">
        <v>401.06666666666666</v>
      </c>
      <c r="H191" s="36">
        <v>431.6666666666667</v>
      </c>
      <c r="I191" s="36">
        <v>441.4833333333334</v>
      </c>
      <c r="J191" s="36">
        <v>446.9666666666667</v>
      </c>
      <c r="K191" s="31">
        <v>436</v>
      </c>
      <c r="L191" s="31">
        <v>420.7</v>
      </c>
      <c r="M191" s="31">
        <v>8.7628</v>
      </c>
      <c r="N191" s="1"/>
      <c r="O191" s="1"/>
    </row>
    <row r="192" spans="1:15" ht="12.75" customHeight="1">
      <c r="A192" s="33">
        <v>182</v>
      </c>
      <c r="B192" s="53" t="s">
        <v>390</v>
      </c>
      <c r="C192" s="31">
        <v>655.25</v>
      </c>
      <c r="D192" s="36">
        <v>665.4333333333334</v>
      </c>
      <c r="E192" s="36">
        <v>640.9666666666668</v>
      </c>
      <c r="F192" s="36">
        <v>626.6833333333334</v>
      </c>
      <c r="G192" s="36">
        <v>602.2166666666668</v>
      </c>
      <c r="H192" s="36">
        <v>679.7166666666668</v>
      </c>
      <c r="I192" s="36">
        <v>704.1833333333335</v>
      </c>
      <c r="J192" s="36">
        <v>718.4666666666668</v>
      </c>
      <c r="K192" s="31">
        <v>689.9</v>
      </c>
      <c r="L192" s="31">
        <v>651.15</v>
      </c>
      <c r="M192" s="31">
        <v>22.34195</v>
      </c>
      <c r="N192" s="1"/>
      <c r="O192" s="1"/>
    </row>
    <row r="193" spans="1:15" ht="12.75" customHeight="1">
      <c r="A193" s="33">
        <v>183</v>
      </c>
      <c r="B193" s="53" t="s">
        <v>121</v>
      </c>
      <c r="C193" s="31">
        <v>2254.05</v>
      </c>
      <c r="D193" s="36">
        <v>2270.116666666667</v>
      </c>
      <c r="E193" s="36">
        <v>2233.2333333333336</v>
      </c>
      <c r="F193" s="36">
        <v>2212.416666666667</v>
      </c>
      <c r="G193" s="36">
        <v>2175.5333333333338</v>
      </c>
      <c r="H193" s="36">
        <v>2290.9333333333334</v>
      </c>
      <c r="I193" s="36">
        <v>2327.8166666666666</v>
      </c>
      <c r="J193" s="36">
        <v>2348.633333333333</v>
      </c>
      <c r="K193" s="31">
        <v>2307</v>
      </c>
      <c r="L193" s="31">
        <v>2249.3</v>
      </c>
      <c r="M193" s="31">
        <v>6.35489</v>
      </c>
      <c r="N193" s="1"/>
      <c r="O193" s="1"/>
    </row>
    <row r="194" spans="1:15" ht="12.75" customHeight="1">
      <c r="A194" s="33">
        <v>184</v>
      </c>
      <c r="B194" s="53" t="s">
        <v>391</v>
      </c>
      <c r="C194" s="31">
        <v>957.15</v>
      </c>
      <c r="D194" s="36">
        <v>967.0999999999999</v>
      </c>
      <c r="E194" s="36">
        <v>942.1499999999999</v>
      </c>
      <c r="F194" s="36">
        <v>927.15</v>
      </c>
      <c r="G194" s="36">
        <v>902.1999999999999</v>
      </c>
      <c r="H194" s="36">
        <v>982.0999999999998</v>
      </c>
      <c r="I194" s="36">
        <v>1007.0499999999998</v>
      </c>
      <c r="J194" s="36">
        <v>1022.0499999999997</v>
      </c>
      <c r="K194" s="31">
        <v>992.05</v>
      </c>
      <c r="L194" s="31">
        <v>952.1</v>
      </c>
      <c r="M194" s="31">
        <v>4.22878</v>
      </c>
      <c r="N194" s="1"/>
      <c r="O194" s="1"/>
    </row>
    <row r="195" spans="1:15" ht="12.75" customHeight="1">
      <c r="A195" s="33">
        <v>185</v>
      </c>
      <c r="B195" s="53" t="s">
        <v>392</v>
      </c>
      <c r="C195" s="31">
        <v>2070.8</v>
      </c>
      <c r="D195" s="36">
        <v>2073.25</v>
      </c>
      <c r="E195" s="36">
        <v>2050.05</v>
      </c>
      <c r="F195" s="36">
        <v>2029.3000000000002</v>
      </c>
      <c r="G195" s="36">
        <v>2006.1000000000004</v>
      </c>
      <c r="H195" s="36">
        <v>2094</v>
      </c>
      <c r="I195" s="36">
        <v>2117.2</v>
      </c>
      <c r="J195" s="36">
        <v>2137.95</v>
      </c>
      <c r="K195" s="31">
        <v>2096.45</v>
      </c>
      <c r="L195" s="31">
        <v>2052.5</v>
      </c>
      <c r="M195" s="31">
        <v>0.5667</v>
      </c>
      <c r="N195" s="1"/>
      <c r="O195" s="1"/>
    </row>
    <row r="196" spans="1:15" ht="12.75" customHeight="1">
      <c r="A196" s="33">
        <v>186</v>
      </c>
      <c r="B196" s="53" t="s">
        <v>393</v>
      </c>
      <c r="C196" s="31">
        <v>813.6</v>
      </c>
      <c r="D196" s="36">
        <v>814.9166666666666</v>
      </c>
      <c r="E196" s="36">
        <v>797.8833333333332</v>
      </c>
      <c r="F196" s="36">
        <v>782.1666666666666</v>
      </c>
      <c r="G196" s="36">
        <v>765.1333333333332</v>
      </c>
      <c r="H196" s="36">
        <v>830.6333333333332</v>
      </c>
      <c r="I196" s="36">
        <v>847.6666666666667</v>
      </c>
      <c r="J196" s="36">
        <v>863.3833333333332</v>
      </c>
      <c r="K196" s="31">
        <v>831.95</v>
      </c>
      <c r="L196" s="31">
        <v>799.2</v>
      </c>
      <c r="M196" s="31">
        <v>2.28123</v>
      </c>
      <c r="N196" s="1"/>
      <c r="O196" s="1"/>
    </row>
    <row r="197" spans="1:15" ht="12.75" customHeight="1">
      <c r="A197" s="33">
        <v>187</v>
      </c>
      <c r="B197" s="53" t="s">
        <v>394</v>
      </c>
      <c r="C197" s="31">
        <v>168.3</v>
      </c>
      <c r="D197" s="36">
        <v>169.63333333333333</v>
      </c>
      <c r="E197" s="36">
        <v>166.56666666666666</v>
      </c>
      <c r="F197" s="36">
        <v>164.83333333333334</v>
      </c>
      <c r="G197" s="36">
        <v>161.76666666666668</v>
      </c>
      <c r="H197" s="36">
        <v>171.36666666666665</v>
      </c>
      <c r="I197" s="36">
        <v>174.4333333333333</v>
      </c>
      <c r="J197" s="36">
        <v>176.16666666666663</v>
      </c>
      <c r="K197" s="31">
        <v>172.7</v>
      </c>
      <c r="L197" s="31">
        <v>167.9</v>
      </c>
      <c r="M197" s="31">
        <v>3.53652</v>
      </c>
      <c r="N197" s="1"/>
      <c r="O197" s="1"/>
    </row>
    <row r="198" spans="1:15" ht="12.75" customHeight="1">
      <c r="A198" s="33">
        <v>188</v>
      </c>
      <c r="B198" s="53" t="s">
        <v>395</v>
      </c>
      <c r="C198" s="31">
        <v>3582.95</v>
      </c>
      <c r="D198" s="36">
        <v>3529.3333333333335</v>
      </c>
      <c r="E198" s="36">
        <v>3458.666666666667</v>
      </c>
      <c r="F198" s="36">
        <v>3334.3833333333337</v>
      </c>
      <c r="G198" s="36">
        <v>3263.716666666667</v>
      </c>
      <c r="H198" s="36">
        <v>3653.616666666667</v>
      </c>
      <c r="I198" s="36">
        <v>3724.2833333333338</v>
      </c>
      <c r="J198" s="36">
        <v>3848.5666666666666</v>
      </c>
      <c r="K198" s="31">
        <v>3600</v>
      </c>
      <c r="L198" s="31">
        <v>3405.05</v>
      </c>
      <c r="M198" s="31">
        <v>2.32824</v>
      </c>
      <c r="N198" s="1"/>
      <c r="O198" s="1"/>
    </row>
    <row r="199" spans="1:15" ht="12.75" customHeight="1">
      <c r="A199" s="33">
        <v>189</v>
      </c>
      <c r="B199" s="53" t="s">
        <v>122</v>
      </c>
      <c r="C199" s="31">
        <v>560.55</v>
      </c>
      <c r="D199" s="36">
        <v>562.0666666666667</v>
      </c>
      <c r="E199" s="36">
        <v>556.5333333333334</v>
      </c>
      <c r="F199" s="36">
        <v>552.5166666666667</v>
      </c>
      <c r="G199" s="36">
        <v>546.9833333333333</v>
      </c>
      <c r="H199" s="36">
        <v>566.0833333333335</v>
      </c>
      <c r="I199" s="36">
        <v>571.6166666666668</v>
      </c>
      <c r="J199" s="36">
        <v>575.6333333333336</v>
      </c>
      <c r="K199" s="31">
        <v>567.6</v>
      </c>
      <c r="L199" s="31">
        <v>558.05</v>
      </c>
      <c r="M199" s="31">
        <v>6.26146</v>
      </c>
      <c r="N199" s="1"/>
      <c r="O199" s="1"/>
    </row>
    <row r="200" spans="1:15" ht="12.75" customHeight="1">
      <c r="A200" s="33">
        <v>190</v>
      </c>
      <c r="B200" s="53" t="s">
        <v>117</v>
      </c>
      <c r="C200" s="31">
        <v>699</v>
      </c>
      <c r="D200" s="36">
        <v>703.1</v>
      </c>
      <c r="E200" s="36">
        <v>691.9000000000001</v>
      </c>
      <c r="F200" s="36">
        <v>684.8000000000001</v>
      </c>
      <c r="G200" s="36">
        <v>673.6000000000001</v>
      </c>
      <c r="H200" s="36">
        <v>710.2</v>
      </c>
      <c r="I200" s="36">
        <v>721.4000000000001</v>
      </c>
      <c r="J200" s="36">
        <v>728.5</v>
      </c>
      <c r="K200" s="31">
        <v>714.3</v>
      </c>
      <c r="L200" s="31">
        <v>696</v>
      </c>
      <c r="M200" s="31">
        <v>7.76374</v>
      </c>
      <c r="N200" s="1"/>
      <c r="O200" s="1"/>
    </row>
    <row r="201" spans="1:15" ht="12.75" customHeight="1">
      <c r="A201" s="33">
        <v>191</v>
      </c>
      <c r="B201" s="53" t="s">
        <v>396</v>
      </c>
      <c r="C201" s="31">
        <v>215.75</v>
      </c>
      <c r="D201" s="36">
        <v>217.54999999999998</v>
      </c>
      <c r="E201" s="36">
        <v>212.09999999999997</v>
      </c>
      <c r="F201" s="36">
        <v>208.45</v>
      </c>
      <c r="G201" s="36">
        <v>202.99999999999997</v>
      </c>
      <c r="H201" s="36">
        <v>221.19999999999996</v>
      </c>
      <c r="I201" s="36">
        <v>226.64999999999995</v>
      </c>
      <c r="J201" s="36">
        <v>230.29999999999995</v>
      </c>
      <c r="K201" s="31">
        <v>223</v>
      </c>
      <c r="L201" s="31">
        <v>213.9</v>
      </c>
      <c r="M201" s="31">
        <v>65.62409</v>
      </c>
      <c r="N201" s="1"/>
      <c r="O201" s="1"/>
    </row>
    <row r="202" spans="1:15" ht="12.75" customHeight="1">
      <c r="A202" s="33">
        <v>192</v>
      </c>
      <c r="B202" s="53" t="s">
        <v>397</v>
      </c>
      <c r="C202" s="31">
        <v>235.15</v>
      </c>
      <c r="D202" s="36">
        <v>236.58333333333334</v>
      </c>
      <c r="E202" s="36">
        <v>232.7166666666667</v>
      </c>
      <c r="F202" s="36">
        <v>230.28333333333336</v>
      </c>
      <c r="G202" s="36">
        <v>226.4166666666667</v>
      </c>
      <c r="H202" s="36">
        <v>239.01666666666668</v>
      </c>
      <c r="I202" s="36">
        <v>242.8833333333333</v>
      </c>
      <c r="J202" s="36">
        <v>245.31666666666666</v>
      </c>
      <c r="K202" s="31">
        <v>240.45</v>
      </c>
      <c r="L202" s="31">
        <v>234.15</v>
      </c>
      <c r="M202" s="31">
        <v>26.2935</v>
      </c>
      <c r="N202" s="1"/>
      <c r="O202" s="1"/>
    </row>
    <row r="203" spans="1:15" ht="12.75" customHeight="1">
      <c r="A203" s="33">
        <v>193</v>
      </c>
      <c r="B203" s="53" t="s">
        <v>276</v>
      </c>
      <c r="C203" s="31">
        <v>376.8</v>
      </c>
      <c r="D203" s="36">
        <v>379.6499999999999</v>
      </c>
      <c r="E203" s="36">
        <v>371.29999999999984</v>
      </c>
      <c r="F203" s="36">
        <v>365.7999999999999</v>
      </c>
      <c r="G203" s="36">
        <v>357.4499999999998</v>
      </c>
      <c r="H203" s="36">
        <v>385.14999999999986</v>
      </c>
      <c r="I203" s="36">
        <v>393.4999999999999</v>
      </c>
      <c r="J203" s="36">
        <v>398.9999999999999</v>
      </c>
      <c r="K203" s="31">
        <v>388</v>
      </c>
      <c r="L203" s="31">
        <v>374.15</v>
      </c>
      <c r="M203" s="31">
        <v>8.8942</v>
      </c>
      <c r="N203" s="1"/>
      <c r="O203" s="1"/>
    </row>
    <row r="204" spans="1:15" ht="12.75" customHeight="1">
      <c r="A204" s="33">
        <v>194</v>
      </c>
      <c r="B204" s="53" t="s">
        <v>398</v>
      </c>
      <c r="C204" s="31">
        <v>2362.6</v>
      </c>
      <c r="D204" s="36">
        <v>2383.9666666666667</v>
      </c>
      <c r="E204" s="36">
        <v>2318.9333333333334</v>
      </c>
      <c r="F204" s="36">
        <v>2275.266666666667</v>
      </c>
      <c r="G204" s="36">
        <v>2210.2333333333336</v>
      </c>
      <c r="H204" s="36">
        <v>2427.633333333333</v>
      </c>
      <c r="I204" s="36">
        <v>2492.666666666667</v>
      </c>
      <c r="J204" s="36">
        <v>2536.333333333333</v>
      </c>
      <c r="K204" s="31">
        <v>2449</v>
      </c>
      <c r="L204" s="31">
        <v>2340.3</v>
      </c>
      <c r="M204" s="31">
        <v>9.58322</v>
      </c>
      <c r="N204" s="1"/>
      <c r="O204" s="1"/>
    </row>
    <row r="205" spans="1:15" ht="12.75" customHeight="1">
      <c r="A205" s="33">
        <v>195</v>
      </c>
      <c r="B205" s="53" t="s">
        <v>125</v>
      </c>
      <c r="C205" s="31">
        <v>1521.5</v>
      </c>
      <c r="D205" s="36">
        <v>1526.8833333333332</v>
      </c>
      <c r="E205" s="36">
        <v>1510.8166666666664</v>
      </c>
      <c r="F205" s="36">
        <v>1500.1333333333332</v>
      </c>
      <c r="G205" s="36">
        <v>1484.0666666666664</v>
      </c>
      <c r="H205" s="36">
        <v>1537.5666666666664</v>
      </c>
      <c r="I205" s="36">
        <v>1553.633333333333</v>
      </c>
      <c r="J205" s="36">
        <v>1564.3166666666664</v>
      </c>
      <c r="K205" s="31">
        <v>1542.95</v>
      </c>
      <c r="L205" s="31">
        <v>1516.2</v>
      </c>
      <c r="M205" s="31">
        <v>43.19991</v>
      </c>
      <c r="N205" s="1"/>
      <c r="O205" s="1"/>
    </row>
    <row r="206" spans="1:15" ht="12.75" customHeight="1">
      <c r="A206" s="33">
        <v>196</v>
      </c>
      <c r="B206" s="53" t="s">
        <v>126</v>
      </c>
      <c r="C206" s="31">
        <v>3680.2</v>
      </c>
      <c r="D206" s="36">
        <v>3690.7333333333336</v>
      </c>
      <c r="E206" s="36">
        <v>3649.466666666667</v>
      </c>
      <c r="F206" s="36">
        <v>3618.7333333333336</v>
      </c>
      <c r="G206" s="36">
        <v>3577.466666666667</v>
      </c>
      <c r="H206" s="36">
        <v>3721.466666666667</v>
      </c>
      <c r="I206" s="36">
        <v>3762.7333333333336</v>
      </c>
      <c r="J206" s="36">
        <v>3793.466666666667</v>
      </c>
      <c r="K206" s="31">
        <v>3732</v>
      </c>
      <c r="L206" s="31">
        <v>3660</v>
      </c>
      <c r="M206" s="31">
        <v>4.74609</v>
      </c>
      <c r="N206" s="1"/>
      <c r="O206" s="1"/>
    </row>
    <row r="207" spans="1:15" ht="12.75" customHeight="1">
      <c r="A207" s="33">
        <v>197</v>
      </c>
      <c r="B207" s="53" t="s">
        <v>127</v>
      </c>
      <c r="C207" s="31">
        <v>1518.95</v>
      </c>
      <c r="D207" s="36">
        <v>1520.75</v>
      </c>
      <c r="E207" s="36">
        <v>1511.65</v>
      </c>
      <c r="F207" s="36">
        <v>1504.3500000000001</v>
      </c>
      <c r="G207" s="36">
        <v>1495.2500000000002</v>
      </c>
      <c r="H207" s="36">
        <v>1528.05</v>
      </c>
      <c r="I207" s="36">
        <v>1537.1499999999999</v>
      </c>
      <c r="J207" s="36">
        <v>1544.4499999999998</v>
      </c>
      <c r="K207" s="31">
        <v>1529.85</v>
      </c>
      <c r="L207" s="31">
        <v>1513.45</v>
      </c>
      <c r="M207" s="31">
        <v>205.42104</v>
      </c>
      <c r="N207" s="1"/>
      <c r="O207" s="1"/>
    </row>
    <row r="208" spans="1:15" ht="12.75" customHeight="1">
      <c r="A208" s="33">
        <v>198</v>
      </c>
      <c r="B208" s="53" t="s">
        <v>128</v>
      </c>
      <c r="C208" s="31">
        <v>618.5</v>
      </c>
      <c r="D208" s="36">
        <v>619.5833333333334</v>
      </c>
      <c r="E208" s="36">
        <v>615.1666666666667</v>
      </c>
      <c r="F208" s="36">
        <v>611.8333333333334</v>
      </c>
      <c r="G208" s="36">
        <v>607.4166666666667</v>
      </c>
      <c r="H208" s="36">
        <v>622.9166666666667</v>
      </c>
      <c r="I208" s="36">
        <v>627.3333333333335</v>
      </c>
      <c r="J208" s="36">
        <v>630.6666666666667</v>
      </c>
      <c r="K208" s="31">
        <v>624</v>
      </c>
      <c r="L208" s="31">
        <v>616.25</v>
      </c>
      <c r="M208" s="31">
        <v>50.81775</v>
      </c>
      <c r="N208" s="1"/>
      <c r="O208" s="1"/>
    </row>
    <row r="209" spans="1:15" ht="12.75" customHeight="1">
      <c r="A209" s="33">
        <v>199</v>
      </c>
      <c r="B209" s="53" t="s">
        <v>399</v>
      </c>
      <c r="C209" s="31">
        <v>99</v>
      </c>
      <c r="D209" s="36">
        <v>99</v>
      </c>
      <c r="E209" s="36">
        <v>96.7</v>
      </c>
      <c r="F209" s="36">
        <v>94.4</v>
      </c>
      <c r="G209" s="36">
        <v>92.10000000000001</v>
      </c>
      <c r="H209" s="36">
        <v>101.3</v>
      </c>
      <c r="I209" s="36">
        <v>103.60000000000001</v>
      </c>
      <c r="J209" s="36">
        <v>105.89999999999999</v>
      </c>
      <c r="K209" s="31">
        <v>101.3</v>
      </c>
      <c r="L209" s="31">
        <v>96.7</v>
      </c>
      <c r="M209" s="31">
        <v>338.74602</v>
      </c>
      <c r="N209" s="1"/>
      <c r="O209" s="1"/>
    </row>
    <row r="210" spans="1:15" ht="12.75" customHeight="1">
      <c r="A210" s="33">
        <v>200</v>
      </c>
      <c r="B210" s="53" t="s">
        <v>400</v>
      </c>
      <c r="C210" s="31">
        <v>449.55</v>
      </c>
      <c r="D210" s="36">
        <v>458.1166666666666</v>
      </c>
      <c r="E210" s="36">
        <v>436.4333333333332</v>
      </c>
      <c r="F210" s="36">
        <v>423.3166666666666</v>
      </c>
      <c r="G210" s="36">
        <v>401.6333333333332</v>
      </c>
      <c r="H210" s="36">
        <v>471.23333333333323</v>
      </c>
      <c r="I210" s="36">
        <v>492.91666666666663</v>
      </c>
      <c r="J210" s="36">
        <v>506.03333333333325</v>
      </c>
      <c r="K210" s="31">
        <v>479.8</v>
      </c>
      <c r="L210" s="31">
        <v>445</v>
      </c>
      <c r="M210" s="31">
        <v>4.089</v>
      </c>
      <c r="N210" s="1"/>
      <c r="O210" s="1"/>
    </row>
    <row r="211" spans="1:15" ht="12.75" customHeight="1">
      <c r="A211" s="33">
        <v>201</v>
      </c>
      <c r="B211" s="53" t="s">
        <v>401</v>
      </c>
      <c r="C211" s="31">
        <v>821.95</v>
      </c>
      <c r="D211" s="36">
        <v>822.5666666666666</v>
      </c>
      <c r="E211" s="36">
        <v>815.1833333333332</v>
      </c>
      <c r="F211" s="36">
        <v>808.4166666666665</v>
      </c>
      <c r="G211" s="36">
        <v>801.0333333333331</v>
      </c>
      <c r="H211" s="36">
        <v>829.3333333333333</v>
      </c>
      <c r="I211" s="36">
        <v>836.7166666666667</v>
      </c>
      <c r="J211" s="36">
        <v>843.4833333333333</v>
      </c>
      <c r="K211" s="31">
        <v>829.95</v>
      </c>
      <c r="L211" s="31">
        <v>815.8</v>
      </c>
      <c r="M211" s="31">
        <v>3.67199</v>
      </c>
      <c r="N211" s="1"/>
      <c r="O211" s="1"/>
    </row>
    <row r="212" spans="1:15" ht="12.75" customHeight="1">
      <c r="A212" s="33">
        <v>202</v>
      </c>
      <c r="B212" s="53" t="s">
        <v>124</v>
      </c>
      <c r="C212" s="31">
        <v>1510.65</v>
      </c>
      <c r="D212" s="36">
        <v>1512.1833333333332</v>
      </c>
      <c r="E212" s="36">
        <v>1486.8166666666664</v>
      </c>
      <c r="F212" s="36">
        <v>1462.9833333333331</v>
      </c>
      <c r="G212" s="36">
        <v>1437.6166666666663</v>
      </c>
      <c r="H212" s="36">
        <v>1536.0166666666664</v>
      </c>
      <c r="I212" s="36">
        <v>1561.3833333333332</v>
      </c>
      <c r="J212" s="36">
        <v>1585.2166666666665</v>
      </c>
      <c r="K212" s="31">
        <v>1537.55</v>
      </c>
      <c r="L212" s="31">
        <v>1488.35</v>
      </c>
      <c r="M212" s="31">
        <v>14.66807</v>
      </c>
      <c r="N212" s="1"/>
      <c r="O212" s="1"/>
    </row>
    <row r="213" spans="1:15" ht="12.75" customHeight="1">
      <c r="A213" s="33">
        <v>203</v>
      </c>
      <c r="B213" s="53" t="s">
        <v>129</v>
      </c>
      <c r="C213" s="31">
        <v>4440.8</v>
      </c>
      <c r="D213" s="36">
        <v>4464.866666666667</v>
      </c>
      <c r="E213" s="36">
        <v>4406.933333333333</v>
      </c>
      <c r="F213" s="36">
        <v>4373.066666666667</v>
      </c>
      <c r="G213" s="36">
        <v>4315.133333333333</v>
      </c>
      <c r="H213" s="36">
        <v>4498.733333333334</v>
      </c>
      <c r="I213" s="36">
        <v>4556.666666666668</v>
      </c>
      <c r="J213" s="36">
        <v>4590.533333333334</v>
      </c>
      <c r="K213" s="31">
        <v>4522.8</v>
      </c>
      <c r="L213" s="31">
        <v>4431</v>
      </c>
      <c r="M213" s="31">
        <v>4.38331</v>
      </c>
      <c r="N213" s="1"/>
      <c r="O213" s="1"/>
    </row>
    <row r="214" spans="1:15" ht="12.75" customHeight="1">
      <c r="A214" s="33">
        <v>204</v>
      </c>
      <c r="B214" s="53" t="s">
        <v>131</v>
      </c>
      <c r="C214" s="31">
        <v>598.65</v>
      </c>
      <c r="D214" s="36">
        <v>600.9999999999999</v>
      </c>
      <c r="E214" s="36">
        <v>592.9499999999998</v>
      </c>
      <c r="F214" s="36">
        <v>587.2499999999999</v>
      </c>
      <c r="G214" s="36">
        <v>579.1999999999998</v>
      </c>
      <c r="H214" s="36">
        <v>606.6999999999998</v>
      </c>
      <c r="I214" s="36">
        <v>614.7499999999998</v>
      </c>
      <c r="J214" s="36">
        <v>620.4499999999998</v>
      </c>
      <c r="K214" s="31">
        <v>609.05</v>
      </c>
      <c r="L214" s="31">
        <v>595.3</v>
      </c>
      <c r="M214" s="31">
        <v>159.94496</v>
      </c>
      <c r="N214" s="1"/>
      <c r="O214" s="1"/>
    </row>
    <row r="215" spans="1:15" ht="12.75" customHeight="1">
      <c r="A215" s="33">
        <v>205</v>
      </c>
      <c r="B215" s="53" t="s">
        <v>123</v>
      </c>
      <c r="C215" s="31">
        <v>3638.1</v>
      </c>
      <c r="D215" s="36">
        <v>3621.883333333333</v>
      </c>
      <c r="E215" s="36">
        <v>3566.2166666666662</v>
      </c>
      <c r="F215" s="36">
        <v>3494.333333333333</v>
      </c>
      <c r="G215" s="36">
        <v>3438.666666666666</v>
      </c>
      <c r="H215" s="36">
        <v>3693.7666666666664</v>
      </c>
      <c r="I215" s="36">
        <v>3749.4333333333334</v>
      </c>
      <c r="J215" s="36">
        <v>3821.3166666666666</v>
      </c>
      <c r="K215" s="31">
        <v>3677.55</v>
      </c>
      <c r="L215" s="31">
        <v>3550</v>
      </c>
      <c r="M215" s="31">
        <v>30.42596</v>
      </c>
      <c r="N215" s="1"/>
      <c r="O215" s="1"/>
    </row>
    <row r="216" spans="1:15" ht="12.75" customHeight="1">
      <c r="A216" s="33">
        <v>206</v>
      </c>
      <c r="B216" s="53" t="s">
        <v>132</v>
      </c>
      <c r="C216" s="31">
        <v>362.4</v>
      </c>
      <c r="D216" s="36">
        <v>364.8</v>
      </c>
      <c r="E216" s="36">
        <v>352.6</v>
      </c>
      <c r="F216" s="36">
        <v>342.8</v>
      </c>
      <c r="G216" s="36">
        <v>330.6</v>
      </c>
      <c r="H216" s="36">
        <v>374.6</v>
      </c>
      <c r="I216" s="36">
        <v>386.79999999999995</v>
      </c>
      <c r="J216" s="36">
        <v>396.6</v>
      </c>
      <c r="K216" s="31">
        <v>377</v>
      </c>
      <c r="L216" s="31">
        <v>355</v>
      </c>
      <c r="M216" s="31">
        <v>243.43182</v>
      </c>
      <c r="N216" s="1"/>
      <c r="O216" s="1"/>
    </row>
    <row r="217" spans="1:15" ht="12.75" customHeight="1">
      <c r="A217" s="33">
        <v>207</v>
      </c>
      <c r="B217" s="53" t="s">
        <v>133</v>
      </c>
      <c r="C217" s="31">
        <v>478.25</v>
      </c>
      <c r="D217" s="36">
        <v>480.7833333333333</v>
      </c>
      <c r="E217" s="36">
        <v>474.2166666666666</v>
      </c>
      <c r="F217" s="36">
        <v>470.1833333333333</v>
      </c>
      <c r="G217" s="36">
        <v>463.61666666666656</v>
      </c>
      <c r="H217" s="36">
        <v>484.8166666666666</v>
      </c>
      <c r="I217" s="36">
        <v>491.3833333333333</v>
      </c>
      <c r="J217" s="36">
        <v>495.41666666666663</v>
      </c>
      <c r="K217" s="31">
        <v>487.35</v>
      </c>
      <c r="L217" s="31">
        <v>476.75</v>
      </c>
      <c r="M217" s="31">
        <v>67.37396</v>
      </c>
      <c r="N217" s="1"/>
      <c r="O217" s="1"/>
    </row>
    <row r="218" spans="1:15" ht="12.75" customHeight="1">
      <c r="A218" s="33">
        <v>208</v>
      </c>
      <c r="B218" s="53" t="s">
        <v>134</v>
      </c>
      <c r="C218" s="31">
        <v>2232.3</v>
      </c>
      <c r="D218" s="36">
        <v>2241.9166666666665</v>
      </c>
      <c r="E218" s="36">
        <v>2218.983333333333</v>
      </c>
      <c r="F218" s="36">
        <v>2205.6666666666665</v>
      </c>
      <c r="G218" s="36">
        <v>2182.733333333333</v>
      </c>
      <c r="H218" s="36">
        <v>2255.233333333333</v>
      </c>
      <c r="I218" s="36">
        <v>2278.1666666666665</v>
      </c>
      <c r="J218" s="36">
        <v>2291.483333333333</v>
      </c>
      <c r="K218" s="31">
        <v>2264.85</v>
      </c>
      <c r="L218" s="31">
        <v>2228.6</v>
      </c>
      <c r="M218" s="31">
        <v>33.88551</v>
      </c>
      <c r="N218" s="1"/>
      <c r="O218" s="1"/>
    </row>
    <row r="219" spans="1:15" ht="12.75" customHeight="1">
      <c r="A219" s="33">
        <v>209</v>
      </c>
      <c r="B219" s="53" t="s">
        <v>277</v>
      </c>
      <c r="C219" s="31">
        <v>431.95</v>
      </c>
      <c r="D219" s="36">
        <v>421.26666666666665</v>
      </c>
      <c r="E219" s="36">
        <v>404.7333333333333</v>
      </c>
      <c r="F219" s="36">
        <v>377.51666666666665</v>
      </c>
      <c r="G219" s="36">
        <v>360.9833333333333</v>
      </c>
      <c r="H219" s="36">
        <v>448.4833333333333</v>
      </c>
      <c r="I219" s="36">
        <v>465.0166666666666</v>
      </c>
      <c r="J219" s="36">
        <v>492.2333333333333</v>
      </c>
      <c r="K219" s="31">
        <v>437.8</v>
      </c>
      <c r="L219" s="31">
        <v>394.05</v>
      </c>
      <c r="M219" s="31">
        <v>199.51451</v>
      </c>
      <c r="N219" s="1"/>
      <c r="O219" s="1"/>
    </row>
    <row r="220" spans="1:15" ht="12.75" customHeight="1">
      <c r="A220" s="33">
        <v>210</v>
      </c>
      <c r="B220" s="53" t="s">
        <v>403</v>
      </c>
      <c r="C220" s="31">
        <v>7343.85</v>
      </c>
      <c r="D220" s="36">
        <v>7406.166666666667</v>
      </c>
      <c r="E220" s="36">
        <v>7228.833333333334</v>
      </c>
      <c r="F220" s="36">
        <v>7113.816666666667</v>
      </c>
      <c r="G220" s="36">
        <v>6936.483333333334</v>
      </c>
      <c r="H220" s="36">
        <v>7521.183333333334</v>
      </c>
      <c r="I220" s="36">
        <v>7698.516666666668</v>
      </c>
      <c r="J220" s="36">
        <v>7813.533333333335</v>
      </c>
      <c r="K220" s="31">
        <v>7583.5</v>
      </c>
      <c r="L220" s="31">
        <v>7291.15</v>
      </c>
      <c r="M220" s="31">
        <v>0.44029</v>
      </c>
      <c r="N220" s="1"/>
      <c r="O220" s="1"/>
    </row>
    <row r="221" spans="1:15" ht="12.75" customHeight="1">
      <c r="A221" s="33">
        <v>211</v>
      </c>
      <c r="B221" s="53" t="s">
        <v>404</v>
      </c>
      <c r="C221" s="31">
        <v>898.75</v>
      </c>
      <c r="D221" s="36">
        <v>897.1166666666667</v>
      </c>
      <c r="E221" s="36">
        <v>885.4333333333334</v>
      </c>
      <c r="F221" s="36">
        <v>872.1166666666667</v>
      </c>
      <c r="G221" s="36">
        <v>860.4333333333334</v>
      </c>
      <c r="H221" s="36">
        <v>910.4333333333334</v>
      </c>
      <c r="I221" s="36">
        <v>922.1166666666666</v>
      </c>
      <c r="J221" s="36">
        <v>935.4333333333334</v>
      </c>
      <c r="K221" s="31">
        <v>908.8</v>
      </c>
      <c r="L221" s="31">
        <v>883.8</v>
      </c>
      <c r="M221" s="31">
        <v>2.58292</v>
      </c>
      <c r="N221" s="1"/>
      <c r="O221" s="1"/>
    </row>
    <row r="222" spans="1:15" ht="12.75" customHeight="1">
      <c r="A222" s="33">
        <v>212</v>
      </c>
      <c r="B222" s="53" t="s">
        <v>278</v>
      </c>
      <c r="C222" s="31">
        <v>44292.25</v>
      </c>
      <c r="D222" s="36">
        <v>43961.700000000004</v>
      </c>
      <c r="E222" s="36">
        <v>43373.55000000001</v>
      </c>
      <c r="F222" s="36">
        <v>42454.850000000006</v>
      </c>
      <c r="G222" s="36">
        <v>41866.70000000001</v>
      </c>
      <c r="H222" s="36">
        <v>44880.40000000001</v>
      </c>
      <c r="I222" s="36">
        <v>45468.55</v>
      </c>
      <c r="J222" s="36">
        <v>46387.25000000001</v>
      </c>
      <c r="K222" s="31">
        <v>44549.85</v>
      </c>
      <c r="L222" s="31">
        <v>43043</v>
      </c>
      <c r="M222" s="31">
        <v>0.08802</v>
      </c>
      <c r="N222" s="1"/>
      <c r="O222" s="1"/>
    </row>
    <row r="223" spans="1:15" ht="12.75" customHeight="1">
      <c r="A223" s="33">
        <v>213</v>
      </c>
      <c r="B223" s="53" t="s">
        <v>405</v>
      </c>
      <c r="C223" s="31">
        <v>204.55</v>
      </c>
      <c r="D223" s="36">
        <v>207.04999999999998</v>
      </c>
      <c r="E223" s="36">
        <v>201.49999999999997</v>
      </c>
      <c r="F223" s="36">
        <v>198.45</v>
      </c>
      <c r="G223" s="36">
        <v>192.89999999999998</v>
      </c>
      <c r="H223" s="36">
        <v>210.09999999999997</v>
      </c>
      <c r="I223" s="36">
        <v>215.64999999999998</v>
      </c>
      <c r="J223" s="36">
        <v>218.69999999999996</v>
      </c>
      <c r="K223" s="31">
        <v>212.6</v>
      </c>
      <c r="L223" s="31">
        <v>204</v>
      </c>
      <c r="M223" s="31">
        <v>76.43086</v>
      </c>
      <c r="N223" s="1"/>
      <c r="O223" s="1"/>
    </row>
    <row r="224" spans="1:15" ht="12.75" customHeight="1">
      <c r="A224" s="33">
        <v>214</v>
      </c>
      <c r="B224" s="53" t="s">
        <v>136</v>
      </c>
      <c r="C224" s="31">
        <v>1104.4</v>
      </c>
      <c r="D224" s="36">
        <v>1104.0166666666667</v>
      </c>
      <c r="E224" s="36">
        <v>1096.1833333333334</v>
      </c>
      <c r="F224" s="36">
        <v>1087.9666666666667</v>
      </c>
      <c r="G224" s="36">
        <v>1080.1333333333334</v>
      </c>
      <c r="H224" s="36">
        <v>1112.2333333333333</v>
      </c>
      <c r="I224" s="36">
        <v>1120.0666666666668</v>
      </c>
      <c r="J224" s="36">
        <v>1128.2833333333333</v>
      </c>
      <c r="K224" s="31">
        <v>1111.85</v>
      </c>
      <c r="L224" s="31">
        <v>1095.8</v>
      </c>
      <c r="M224" s="31">
        <v>122.16657</v>
      </c>
      <c r="N224" s="1"/>
      <c r="O224" s="1"/>
    </row>
    <row r="225" spans="1:15" ht="12.75" customHeight="1">
      <c r="A225" s="33">
        <v>215</v>
      </c>
      <c r="B225" s="53" t="s">
        <v>137</v>
      </c>
      <c r="C225" s="31">
        <v>1667.2</v>
      </c>
      <c r="D225" s="36">
        <v>1673.0500000000002</v>
      </c>
      <c r="E225" s="36">
        <v>1649.7000000000003</v>
      </c>
      <c r="F225" s="36">
        <v>1632.2</v>
      </c>
      <c r="G225" s="36">
        <v>1608.8500000000001</v>
      </c>
      <c r="H225" s="36">
        <v>1690.5500000000004</v>
      </c>
      <c r="I225" s="36">
        <v>1713.9000000000003</v>
      </c>
      <c r="J225" s="36">
        <v>1731.4000000000005</v>
      </c>
      <c r="K225" s="31">
        <v>1696.4</v>
      </c>
      <c r="L225" s="31">
        <v>1655.55</v>
      </c>
      <c r="M225" s="31">
        <v>3.11722</v>
      </c>
      <c r="N225" s="1"/>
      <c r="O225" s="1"/>
    </row>
    <row r="226" spans="1:15" ht="12.75" customHeight="1">
      <c r="A226" s="33">
        <v>216</v>
      </c>
      <c r="B226" s="53" t="s">
        <v>138</v>
      </c>
      <c r="C226" s="31">
        <v>629</v>
      </c>
      <c r="D226" s="36">
        <v>631.35</v>
      </c>
      <c r="E226" s="36">
        <v>621.85</v>
      </c>
      <c r="F226" s="36">
        <v>614.7</v>
      </c>
      <c r="G226" s="36">
        <v>605.2</v>
      </c>
      <c r="H226" s="36">
        <v>638.5</v>
      </c>
      <c r="I226" s="36">
        <v>648</v>
      </c>
      <c r="J226" s="36">
        <v>655.15</v>
      </c>
      <c r="K226" s="31">
        <v>640.85</v>
      </c>
      <c r="L226" s="31">
        <v>624.2</v>
      </c>
      <c r="M226" s="31">
        <v>20.28403</v>
      </c>
      <c r="N226" s="1"/>
      <c r="O226" s="1"/>
    </row>
    <row r="227" spans="1:15" ht="12.75" customHeight="1">
      <c r="A227" s="33">
        <v>217</v>
      </c>
      <c r="B227" s="53" t="s">
        <v>279</v>
      </c>
      <c r="C227" s="31">
        <v>732</v>
      </c>
      <c r="D227" s="36">
        <v>731.2666666666668</v>
      </c>
      <c r="E227" s="36">
        <v>727.0833333333335</v>
      </c>
      <c r="F227" s="36">
        <v>722.1666666666667</v>
      </c>
      <c r="G227" s="36">
        <v>717.9833333333335</v>
      </c>
      <c r="H227" s="36">
        <v>736.1833333333335</v>
      </c>
      <c r="I227" s="36">
        <v>740.3666666666667</v>
      </c>
      <c r="J227" s="36">
        <v>745.2833333333335</v>
      </c>
      <c r="K227" s="31">
        <v>735.45</v>
      </c>
      <c r="L227" s="31">
        <v>726.35</v>
      </c>
      <c r="M227" s="31">
        <v>8.37131</v>
      </c>
      <c r="N227" s="1"/>
      <c r="O227" s="1"/>
    </row>
    <row r="228" spans="1:15" ht="12.75" customHeight="1">
      <c r="A228" s="33">
        <v>218</v>
      </c>
      <c r="B228" s="53" t="s">
        <v>406</v>
      </c>
      <c r="C228" s="31">
        <v>86.8</v>
      </c>
      <c r="D228" s="36">
        <v>87.63333333333333</v>
      </c>
      <c r="E228" s="36">
        <v>85.71666666666665</v>
      </c>
      <c r="F228" s="36">
        <v>84.63333333333333</v>
      </c>
      <c r="G228" s="36">
        <v>82.71666666666665</v>
      </c>
      <c r="H228" s="36">
        <v>88.71666666666665</v>
      </c>
      <c r="I228" s="36">
        <v>90.63333333333334</v>
      </c>
      <c r="J228" s="36">
        <v>91.71666666666665</v>
      </c>
      <c r="K228" s="31">
        <v>89.55</v>
      </c>
      <c r="L228" s="31">
        <v>86.55</v>
      </c>
      <c r="M228" s="31">
        <v>70.27113</v>
      </c>
      <c r="N228" s="1"/>
      <c r="O228" s="1"/>
    </row>
    <row r="229" spans="1:15" ht="12.75" customHeight="1">
      <c r="A229" s="33">
        <v>219</v>
      </c>
      <c r="B229" s="53" t="s">
        <v>141</v>
      </c>
      <c r="C229" s="31">
        <v>84.35</v>
      </c>
      <c r="D229" s="36">
        <v>84.56666666666666</v>
      </c>
      <c r="E229" s="36">
        <v>83.78333333333333</v>
      </c>
      <c r="F229" s="36">
        <v>83.21666666666667</v>
      </c>
      <c r="G229" s="36">
        <v>82.43333333333334</v>
      </c>
      <c r="H229" s="36">
        <v>85.13333333333333</v>
      </c>
      <c r="I229" s="36">
        <v>85.91666666666666</v>
      </c>
      <c r="J229" s="36">
        <v>86.48333333333332</v>
      </c>
      <c r="K229" s="31">
        <v>85.35</v>
      </c>
      <c r="L229" s="31">
        <v>84</v>
      </c>
      <c r="M229" s="31">
        <v>397.8854</v>
      </c>
      <c r="N229" s="1"/>
      <c r="O229" s="1"/>
    </row>
    <row r="230" spans="1:15" ht="12.75" customHeight="1">
      <c r="A230" s="33">
        <v>220</v>
      </c>
      <c r="B230" s="53" t="s">
        <v>140</v>
      </c>
      <c r="C230" s="31">
        <v>123.55</v>
      </c>
      <c r="D230" s="36">
        <v>124.11666666666667</v>
      </c>
      <c r="E230" s="36">
        <v>122.73333333333335</v>
      </c>
      <c r="F230" s="36">
        <v>121.91666666666667</v>
      </c>
      <c r="G230" s="36">
        <v>120.53333333333335</v>
      </c>
      <c r="H230" s="36">
        <v>124.93333333333335</v>
      </c>
      <c r="I230" s="36">
        <v>126.31666666666668</v>
      </c>
      <c r="J230" s="36">
        <v>127.13333333333335</v>
      </c>
      <c r="K230" s="31">
        <v>125.5</v>
      </c>
      <c r="L230" s="31">
        <v>123.3</v>
      </c>
      <c r="M230" s="31">
        <v>59.09245</v>
      </c>
      <c r="N230" s="1"/>
      <c r="O230" s="1"/>
    </row>
    <row r="231" spans="1:15" ht="12.75" customHeight="1">
      <c r="A231" s="33">
        <v>221</v>
      </c>
      <c r="B231" s="53" t="s">
        <v>408</v>
      </c>
      <c r="C231" s="31">
        <v>420.45</v>
      </c>
      <c r="D231" s="36">
        <v>428.1666666666667</v>
      </c>
      <c r="E231" s="36">
        <v>410.28333333333336</v>
      </c>
      <c r="F231" s="36">
        <v>400.1166666666667</v>
      </c>
      <c r="G231" s="36">
        <v>382.23333333333335</v>
      </c>
      <c r="H231" s="36">
        <v>438.33333333333337</v>
      </c>
      <c r="I231" s="36">
        <v>456.2166666666667</v>
      </c>
      <c r="J231" s="36">
        <v>466.3833333333334</v>
      </c>
      <c r="K231" s="31">
        <v>446.05</v>
      </c>
      <c r="L231" s="31">
        <v>418</v>
      </c>
      <c r="M231" s="31">
        <v>21.32904</v>
      </c>
      <c r="N231" s="1"/>
      <c r="O231" s="1"/>
    </row>
    <row r="232" spans="1:15" ht="12.75" customHeight="1">
      <c r="A232" s="33">
        <v>222</v>
      </c>
      <c r="B232" s="53" t="s">
        <v>409</v>
      </c>
      <c r="C232" s="31">
        <v>68.05</v>
      </c>
      <c r="D232" s="36">
        <v>68.65</v>
      </c>
      <c r="E232" s="36">
        <v>67.05000000000001</v>
      </c>
      <c r="F232" s="36">
        <v>66.05000000000001</v>
      </c>
      <c r="G232" s="36">
        <v>64.45000000000002</v>
      </c>
      <c r="H232" s="36">
        <v>69.65</v>
      </c>
      <c r="I232" s="36">
        <v>71.25</v>
      </c>
      <c r="J232" s="36">
        <v>72.25</v>
      </c>
      <c r="K232" s="31">
        <v>70.25</v>
      </c>
      <c r="L232" s="31">
        <v>67.65</v>
      </c>
      <c r="M232" s="31">
        <v>217.34964</v>
      </c>
      <c r="N232" s="1"/>
      <c r="O232" s="1"/>
    </row>
    <row r="233" spans="1:15" ht="12.75" customHeight="1">
      <c r="A233" s="33">
        <v>223</v>
      </c>
      <c r="B233" s="53" t="s">
        <v>813</v>
      </c>
      <c r="C233" s="31">
        <v>226.25</v>
      </c>
      <c r="D233" s="36">
        <v>228.0666666666667</v>
      </c>
      <c r="E233" s="36">
        <v>223.33333333333337</v>
      </c>
      <c r="F233" s="36">
        <v>220.41666666666669</v>
      </c>
      <c r="G233" s="36">
        <v>215.68333333333337</v>
      </c>
      <c r="H233" s="36">
        <v>230.98333333333338</v>
      </c>
      <c r="I233" s="36">
        <v>235.71666666666667</v>
      </c>
      <c r="J233" s="36">
        <v>238.63333333333338</v>
      </c>
      <c r="K233" s="31">
        <v>232.8</v>
      </c>
      <c r="L233" s="31">
        <v>225.15</v>
      </c>
      <c r="M233" s="31">
        <v>57.07513</v>
      </c>
      <c r="N233" s="1"/>
      <c r="O233" s="1"/>
    </row>
    <row r="234" spans="1:15" ht="12.75" customHeight="1">
      <c r="A234" s="33">
        <v>224</v>
      </c>
      <c r="B234" s="53" t="s">
        <v>155</v>
      </c>
      <c r="C234" s="31">
        <v>430.1</v>
      </c>
      <c r="D234" s="36">
        <v>431.3833333333334</v>
      </c>
      <c r="E234" s="36">
        <v>427.01666666666677</v>
      </c>
      <c r="F234" s="36">
        <v>423.9333333333334</v>
      </c>
      <c r="G234" s="36">
        <v>419.5666666666668</v>
      </c>
      <c r="H234" s="36">
        <v>434.46666666666675</v>
      </c>
      <c r="I234" s="36">
        <v>438.8333333333334</v>
      </c>
      <c r="J234" s="36">
        <v>441.91666666666674</v>
      </c>
      <c r="K234" s="31">
        <v>435.75</v>
      </c>
      <c r="L234" s="31">
        <v>428.3</v>
      </c>
      <c r="M234" s="31">
        <v>180.88372</v>
      </c>
      <c r="N234" s="1"/>
      <c r="O234" s="1"/>
    </row>
    <row r="235" spans="1:15" ht="12.75" customHeight="1">
      <c r="A235" s="33">
        <v>225</v>
      </c>
      <c r="B235" s="53" t="s">
        <v>410</v>
      </c>
      <c r="C235" s="31">
        <v>262.8</v>
      </c>
      <c r="D235" s="36">
        <v>264.7</v>
      </c>
      <c r="E235" s="36">
        <v>259.5</v>
      </c>
      <c r="F235" s="36">
        <v>256.2</v>
      </c>
      <c r="G235" s="36">
        <v>251</v>
      </c>
      <c r="H235" s="36">
        <v>268</v>
      </c>
      <c r="I235" s="36">
        <v>273.19999999999993</v>
      </c>
      <c r="J235" s="36">
        <v>276.5</v>
      </c>
      <c r="K235" s="31">
        <v>269.9</v>
      </c>
      <c r="L235" s="31">
        <v>261.4</v>
      </c>
      <c r="M235" s="31">
        <v>5.48868</v>
      </c>
      <c r="N235" s="1"/>
      <c r="O235" s="1"/>
    </row>
    <row r="236" spans="1:15" ht="12.75" customHeight="1">
      <c r="A236" s="33">
        <v>226</v>
      </c>
      <c r="B236" s="53" t="s">
        <v>145</v>
      </c>
      <c r="C236" s="31">
        <v>224.6</v>
      </c>
      <c r="D236" s="36">
        <v>226.26666666666665</v>
      </c>
      <c r="E236" s="36">
        <v>222.3833333333333</v>
      </c>
      <c r="F236" s="36">
        <v>220.16666666666666</v>
      </c>
      <c r="G236" s="36">
        <v>216.2833333333333</v>
      </c>
      <c r="H236" s="36">
        <v>228.4833333333333</v>
      </c>
      <c r="I236" s="36">
        <v>232.36666666666662</v>
      </c>
      <c r="J236" s="36">
        <v>234.5833333333333</v>
      </c>
      <c r="K236" s="31">
        <v>230.15</v>
      </c>
      <c r="L236" s="31">
        <v>224.05</v>
      </c>
      <c r="M236" s="31">
        <v>17.83758</v>
      </c>
      <c r="N236" s="1"/>
      <c r="O236" s="1"/>
    </row>
    <row r="237" spans="1:15" ht="12.75" customHeight="1">
      <c r="A237" s="33">
        <v>227</v>
      </c>
      <c r="B237" s="53" t="s">
        <v>135</v>
      </c>
      <c r="C237" s="31">
        <v>174.35</v>
      </c>
      <c r="D237" s="36">
        <v>175.70000000000002</v>
      </c>
      <c r="E237" s="36">
        <v>172.15000000000003</v>
      </c>
      <c r="F237" s="36">
        <v>169.95000000000002</v>
      </c>
      <c r="G237" s="36">
        <v>166.40000000000003</v>
      </c>
      <c r="H237" s="36">
        <v>177.90000000000003</v>
      </c>
      <c r="I237" s="36">
        <v>181.45000000000005</v>
      </c>
      <c r="J237" s="36">
        <v>183.65000000000003</v>
      </c>
      <c r="K237" s="31">
        <v>179.25</v>
      </c>
      <c r="L237" s="31">
        <v>173.5</v>
      </c>
      <c r="M237" s="31">
        <v>69.7076</v>
      </c>
      <c r="N237" s="1"/>
      <c r="O237" s="1"/>
    </row>
    <row r="238" spans="1:15" ht="12.75" customHeight="1">
      <c r="A238" s="33">
        <v>228</v>
      </c>
      <c r="B238" s="53" t="s">
        <v>146</v>
      </c>
      <c r="C238" s="31">
        <v>2580.55</v>
      </c>
      <c r="D238" s="36">
        <v>2580.9</v>
      </c>
      <c r="E238" s="36">
        <v>2554.8</v>
      </c>
      <c r="F238" s="36">
        <v>2529.05</v>
      </c>
      <c r="G238" s="36">
        <v>2502.9500000000003</v>
      </c>
      <c r="H238" s="36">
        <v>2606.65</v>
      </c>
      <c r="I238" s="36">
        <v>2632.7499999999995</v>
      </c>
      <c r="J238" s="36">
        <v>2658.5</v>
      </c>
      <c r="K238" s="31">
        <v>2607</v>
      </c>
      <c r="L238" s="31">
        <v>2555.15</v>
      </c>
      <c r="M238" s="31">
        <v>1.47786</v>
      </c>
      <c r="N238" s="1"/>
      <c r="O238" s="1"/>
    </row>
    <row r="239" spans="1:15" ht="12.75" customHeight="1">
      <c r="A239" s="33">
        <v>229</v>
      </c>
      <c r="B239" s="53" t="s">
        <v>280</v>
      </c>
      <c r="C239" s="31">
        <v>526.55</v>
      </c>
      <c r="D239" s="36">
        <v>527.8833333333333</v>
      </c>
      <c r="E239" s="36">
        <v>522.6666666666666</v>
      </c>
      <c r="F239" s="36">
        <v>518.7833333333333</v>
      </c>
      <c r="G239" s="36">
        <v>513.5666666666666</v>
      </c>
      <c r="H239" s="36">
        <v>531.7666666666667</v>
      </c>
      <c r="I239" s="36">
        <v>536.9833333333333</v>
      </c>
      <c r="J239" s="36">
        <v>540.8666666666667</v>
      </c>
      <c r="K239" s="31">
        <v>533.1</v>
      </c>
      <c r="L239" s="31">
        <v>524</v>
      </c>
      <c r="M239" s="31">
        <v>6.99901</v>
      </c>
      <c r="N239" s="1"/>
      <c r="O239" s="1"/>
    </row>
    <row r="240" spans="1:15" ht="12.75" customHeight="1">
      <c r="A240" s="33">
        <v>230</v>
      </c>
      <c r="B240" s="53" t="s">
        <v>142</v>
      </c>
      <c r="C240" s="31">
        <v>151.85</v>
      </c>
      <c r="D240" s="36">
        <v>151.83333333333334</v>
      </c>
      <c r="E240" s="36">
        <v>149.0666666666667</v>
      </c>
      <c r="F240" s="36">
        <v>146.28333333333336</v>
      </c>
      <c r="G240" s="36">
        <v>143.5166666666667</v>
      </c>
      <c r="H240" s="36">
        <v>154.61666666666667</v>
      </c>
      <c r="I240" s="36">
        <v>157.38333333333333</v>
      </c>
      <c r="J240" s="36">
        <v>160.16666666666666</v>
      </c>
      <c r="K240" s="31">
        <v>154.6</v>
      </c>
      <c r="L240" s="31">
        <v>149.05</v>
      </c>
      <c r="M240" s="31">
        <v>145.90281</v>
      </c>
      <c r="N240" s="1"/>
      <c r="O240" s="1"/>
    </row>
    <row r="241" spans="1:15" ht="12.75" customHeight="1">
      <c r="A241" s="33">
        <v>231</v>
      </c>
      <c r="B241" s="53" t="s">
        <v>144</v>
      </c>
      <c r="C241" s="31">
        <v>607.45</v>
      </c>
      <c r="D241" s="36">
        <v>606.6666666666666</v>
      </c>
      <c r="E241" s="36">
        <v>597.4333333333333</v>
      </c>
      <c r="F241" s="36">
        <v>587.4166666666666</v>
      </c>
      <c r="G241" s="36">
        <v>578.1833333333333</v>
      </c>
      <c r="H241" s="36">
        <v>616.6833333333333</v>
      </c>
      <c r="I241" s="36">
        <v>625.9166666666666</v>
      </c>
      <c r="J241" s="36">
        <v>635.9333333333333</v>
      </c>
      <c r="K241" s="31">
        <v>615.9</v>
      </c>
      <c r="L241" s="31">
        <v>596.65</v>
      </c>
      <c r="M241" s="31">
        <v>65.47758</v>
      </c>
      <c r="N241" s="1"/>
      <c r="O241" s="1"/>
    </row>
    <row r="242" spans="1:15" ht="12.75" customHeight="1">
      <c r="A242" s="33">
        <v>232</v>
      </c>
      <c r="B242" s="53" t="s">
        <v>152</v>
      </c>
      <c r="C242" s="31">
        <v>170.15</v>
      </c>
      <c r="D242" s="36">
        <v>171.11666666666667</v>
      </c>
      <c r="E242" s="36">
        <v>168.78333333333336</v>
      </c>
      <c r="F242" s="36">
        <v>167.41666666666669</v>
      </c>
      <c r="G242" s="36">
        <v>165.08333333333337</v>
      </c>
      <c r="H242" s="36">
        <v>172.48333333333335</v>
      </c>
      <c r="I242" s="36">
        <v>174.81666666666666</v>
      </c>
      <c r="J242" s="36">
        <v>176.18333333333334</v>
      </c>
      <c r="K242" s="31">
        <v>173.45</v>
      </c>
      <c r="L242" s="31">
        <v>169.75</v>
      </c>
      <c r="M242" s="31">
        <v>236.35268</v>
      </c>
      <c r="N242" s="1"/>
      <c r="O242" s="1"/>
    </row>
    <row r="243" spans="1:15" ht="12.75" customHeight="1">
      <c r="A243" s="33">
        <v>233</v>
      </c>
      <c r="B243" s="53" t="s">
        <v>411</v>
      </c>
      <c r="C243" s="31">
        <v>64.15</v>
      </c>
      <c r="D243" s="36">
        <v>64.55</v>
      </c>
      <c r="E243" s="36">
        <v>63.349999999999994</v>
      </c>
      <c r="F243" s="36">
        <v>62.55</v>
      </c>
      <c r="G243" s="36">
        <v>61.349999999999994</v>
      </c>
      <c r="H243" s="36">
        <v>65.35</v>
      </c>
      <c r="I243" s="36">
        <v>66.55000000000001</v>
      </c>
      <c r="J243" s="36">
        <v>67.35</v>
      </c>
      <c r="K243" s="31">
        <v>65.75</v>
      </c>
      <c r="L243" s="31">
        <v>63.75</v>
      </c>
      <c r="M243" s="31">
        <v>87.65923</v>
      </c>
      <c r="N243" s="1"/>
      <c r="O243" s="1"/>
    </row>
    <row r="244" spans="1:15" ht="12.75" customHeight="1">
      <c r="A244" s="33">
        <v>234</v>
      </c>
      <c r="B244" s="53" t="s">
        <v>154</v>
      </c>
      <c r="C244" s="31">
        <v>1057.65</v>
      </c>
      <c r="D244" s="36">
        <v>1047.7666666666667</v>
      </c>
      <c r="E244" s="36">
        <v>1026.7333333333333</v>
      </c>
      <c r="F244" s="36">
        <v>995.8166666666667</v>
      </c>
      <c r="G244" s="36">
        <v>974.7833333333334</v>
      </c>
      <c r="H244" s="36">
        <v>1078.6833333333334</v>
      </c>
      <c r="I244" s="36">
        <v>1099.7166666666667</v>
      </c>
      <c r="J244" s="36">
        <v>1130.6333333333332</v>
      </c>
      <c r="K244" s="31">
        <v>1068.8</v>
      </c>
      <c r="L244" s="31">
        <v>1016.85</v>
      </c>
      <c r="M244" s="31">
        <v>109.44073</v>
      </c>
      <c r="N244" s="1"/>
      <c r="O244" s="1"/>
    </row>
    <row r="245" spans="1:15" ht="12.75" customHeight="1">
      <c r="A245" s="33">
        <v>235</v>
      </c>
      <c r="B245" s="53" t="s">
        <v>412</v>
      </c>
      <c r="C245" s="31">
        <v>145.3</v>
      </c>
      <c r="D245" s="36">
        <v>146</v>
      </c>
      <c r="E245" s="36">
        <v>144.3</v>
      </c>
      <c r="F245" s="36">
        <v>143.3</v>
      </c>
      <c r="G245" s="36">
        <v>141.60000000000002</v>
      </c>
      <c r="H245" s="36">
        <v>147</v>
      </c>
      <c r="I245" s="36">
        <v>148.7</v>
      </c>
      <c r="J245" s="36">
        <v>149.7</v>
      </c>
      <c r="K245" s="31">
        <v>147.7</v>
      </c>
      <c r="L245" s="31">
        <v>145</v>
      </c>
      <c r="M245" s="31">
        <v>271.08905</v>
      </c>
      <c r="N245" s="1"/>
      <c r="O245" s="1"/>
    </row>
    <row r="246" spans="1:15" ht="12.75" customHeight="1">
      <c r="A246" s="33">
        <v>236</v>
      </c>
      <c r="B246" s="53" t="s">
        <v>413</v>
      </c>
      <c r="C246" s="31">
        <v>1347.8</v>
      </c>
      <c r="D246" s="36">
        <v>1347.5666666666666</v>
      </c>
      <c r="E246" s="36">
        <v>1337.9333333333332</v>
      </c>
      <c r="F246" s="36">
        <v>1328.0666666666666</v>
      </c>
      <c r="G246" s="36">
        <v>1318.4333333333332</v>
      </c>
      <c r="H246" s="36">
        <v>1357.4333333333332</v>
      </c>
      <c r="I246" s="36">
        <v>1367.0666666666664</v>
      </c>
      <c r="J246" s="36">
        <v>1376.9333333333332</v>
      </c>
      <c r="K246" s="31">
        <v>1357.2</v>
      </c>
      <c r="L246" s="31">
        <v>1337.7</v>
      </c>
      <c r="M246" s="31">
        <v>0.3665</v>
      </c>
      <c r="N246" s="1"/>
      <c r="O246" s="1"/>
    </row>
    <row r="247" spans="1:15" ht="12.75" customHeight="1">
      <c r="A247" s="33">
        <v>237</v>
      </c>
      <c r="B247" s="53" t="s">
        <v>143</v>
      </c>
      <c r="C247" s="31">
        <v>463.1</v>
      </c>
      <c r="D247" s="36">
        <v>467</v>
      </c>
      <c r="E247" s="36">
        <v>458</v>
      </c>
      <c r="F247" s="36">
        <v>452.9</v>
      </c>
      <c r="G247" s="36">
        <v>443.9</v>
      </c>
      <c r="H247" s="36">
        <v>472.1</v>
      </c>
      <c r="I247" s="36">
        <v>481.1</v>
      </c>
      <c r="J247" s="36">
        <v>486.20000000000005</v>
      </c>
      <c r="K247" s="31">
        <v>476</v>
      </c>
      <c r="L247" s="31">
        <v>461.9</v>
      </c>
      <c r="M247" s="31">
        <v>25.51078</v>
      </c>
      <c r="N247" s="1"/>
      <c r="O247" s="1"/>
    </row>
    <row r="248" spans="1:15" ht="12.75" customHeight="1">
      <c r="A248" s="33">
        <v>238</v>
      </c>
      <c r="B248" s="53" t="s">
        <v>149</v>
      </c>
      <c r="C248" s="31">
        <v>328.05</v>
      </c>
      <c r="D248" s="36">
        <v>329.25</v>
      </c>
      <c r="E248" s="36">
        <v>322.5</v>
      </c>
      <c r="F248" s="36">
        <v>316.95</v>
      </c>
      <c r="G248" s="36">
        <v>310.2</v>
      </c>
      <c r="H248" s="36">
        <v>334.8</v>
      </c>
      <c r="I248" s="36">
        <v>341.55</v>
      </c>
      <c r="J248" s="36">
        <v>347.1</v>
      </c>
      <c r="K248" s="31">
        <v>336</v>
      </c>
      <c r="L248" s="31">
        <v>323.7</v>
      </c>
      <c r="M248" s="31">
        <v>208.55397</v>
      </c>
      <c r="N248" s="1"/>
      <c r="O248" s="1"/>
    </row>
    <row r="249" spans="1:15" ht="12.75" customHeight="1">
      <c r="A249" s="33">
        <v>239</v>
      </c>
      <c r="B249" s="53" t="s">
        <v>148</v>
      </c>
      <c r="C249" s="31">
        <v>1555.65</v>
      </c>
      <c r="D249" s="36">
        <v>1553.45</v>
      </c>
      <c r="E249" s="36">
        <v>1544.2</v>
      </c>
      <c r="F249" s="36">
        <v>1532.75</v>
      </c>
      <c r="G249" s="36">
        <v>1523.5</v>
      </c>
      <c r="H249" s="36">
        <v>1564.9</v>
      </c>
      <c r="I249" s="36">
        <v>1574.15</v>
      </c>
      <c r="J249" s="36">
        <v>1585.6000000000001</v>
      </c>
      <c r="K249" s="31">
        <v>1562.7</v>
      </c>
      <c r="L249" s="31">
        <v>1542</v>
      </c>
      <c r="M249" s="31">
        <v>17.49128</v>
      </c>
      <c r="N249" s="1"/>
      <c r="O249" s="1"/>
    </row>
    <row r="250" spans="1:15" ht="12.75" customHeight="1">
      <c r="A250" s="33">
        <v>240</v>
      </c>
      <c r="B250" s="53" t="s">
        <v>414</v>
      </c>
      <c r="C250" s="31">
        <v>35.55</v>
      </c>
      <c r="D250" s="36">
        <v>35.83333333333333</v>
      </c>
      <c r="E250" s="36">
        <v>35.01666666666666</v>
      </c>
      <c r="F250" s="36">
        <v>34.48333333333333</v>
      </c>
      <c r="G250" s="36">
        <v>33.66666666666666</v>
      </c>
      <c r="H250" s="36">
        <v>36.36666666666666</v>
      </c>
      <c r="I250" s="36">
        <v>37.18333333333332</v>
      </c>
      <c r="J250" s="36">
        <v>37.71666666666666</v>
      </c>
      <c r="K250" s="31">
        <v>36.65</v>
      </c>
      <c r="L250" s="31">
        <v>35.3</v>
      </c>
      <c r="M250" s="31">
        <v>255.20804</v>
      </c>
      <c r="N250" s="1"/>
      <c r="O250" s="1"/>
    </row>
    <row r="251" spans="1:15" ht="12.75" customHeight="1">
      <c r="A251" s="33">
        <v>241</v>
      </c>
      <c r="B251" s="53" t="s">
        <v>184</v>
      </c>
      <c r="C251" s="31">
        <v>5973.55</v>
      </c>
      <c r="D251" s="36">
        <v>6005.433333333333</v>
      </c>
      <c r="E251" s="36">
        <v>5910.866666666667</v>
      </c>
      <c r="F251" s="36">
        <v>5848.183333333333</v>
      </c>
      <c r="G251" s="36">
        <v>5753.616666666667</v>
      </c>
      <c r="H251" s="36">
        <v>6068.116666666667</v>
      </c>
      <c r="I251" s="36">
        <v>6162.683333333334</v>
      </c>
      <c r="J251" s="36">
        <v>6225.366666666667</v>
      </c>
      <c r="K251" s="31">
        <v>6100</v>
      </c>
      <c r="L251" s="31">
        <v>5942.75</v>
      </c>
      <c r="M251" s="31">
        <v>3.86057</v>
      </c>
      <c r="N251" s="1"/>
      <c r="O251" s="1"/>
    </row>
    <row r="252" spans="1:15" ht="12.75" customHeight="1">
      <c r="A252" s="33">
        <v>242</v>
      </c>
      <c r="B252" s="53" t="s">
        <v>150</v>
      </c>
      <c r="C252" s="31">
        <v>1484.75</v>
      </c>
      <c r="D252" s="36">
        <v>1490.3500000000001</v>
      </c>
      <c r="E252" s="36">
        <v>1473.9000000000003</v>
      </c>
      <c r="F252" s="36">
        <v>1463.0500000000002</v>
      </c>
      <c r="G252" s="36">
        <v>1446.6000000000004</v>
      </c>
      <c r="H252" s="36">
        <v>1501.2000000000003</v>
      </c>
      <c r="I252" s="36">
        <v>1517.65</v>
      </c>
      <c r="J252" s="36">
        <v>1528.5000000000002</v>
      </c>
      <c r="K252" s="31">
        <v>1506.8</v>
      </c>
      <c r="L252" s="31">
        <v>1479.5</v>
      </c>
      <c r="M252" s="31">
        <v>122.75616</v>
      </c>
      <c r="N252" s="1"/>
      <c r="O252" s="1"/>
    </row>
    <row r="253" spans="1:15" ht="12.75" customHeight="1">
      <c r="A253" s="33">
        <v>243</v>
      </c>
      <c r="B253" s="53" t="s">
        <v>833</v>
      </c>
      <c r="C253" s="31">
        <v>3654.05</v>
      </c>
      <c r="D253" s="36">
        <v>3659.6666666666665</v>
      </c>
      <c r="E253" s="36">
        <v>3624.383333333333</v>
      </c>
      <c r="F253" s="36">
        <v>3594.7166666666667</v>
      </c>
      <c r="G253" s="36">
        <v>3559.4333333333334</v>
      </c>
      <c r="H253" s="36">
        <v>3689.333333333333</v>
      </c>
      <c r="I253" s="36">
        <v>3724.616666666667</v>
      </c>
      <c r="J253" s="36">
        <v>3754.283333333333</v>
      </c>
      <c r="K253" s="31">
        <v>3694.95</v>
      </c>
      <c r="L253" s="31">
        <v>3630</v>
      </c>
      <c r="M253" s="31">
        <v>0.07928</v>
      </c>
      <c r="N253" s="1"/>
      <c r="O253" s="1"/>
    </row>
    <row r="254" spans="1:15" ht="12.75" customHeight="1">
      <c r="A254" s="33">
        <v>244</v>
      </c>
      <c r="B254" s="53" t="s">
        <v>151</v>
      </c>
      <c r="C254" s="31">
        <v>996.4</v>
      </c>
      <c r="D254" s="36">
        <v>1000.6999999999999</v>
      </c>
      <c r="E254" s="36">
        <v>983.7999999999998</v>
      </c>
      <c r="F254" s="36">
        <v>971.1999999999999</v>
      </c>
      <c r="G254" s="36">
        <v>954.2999999999998</v>
      </c>
      <c r="H254" s="36">
        <v>1013.2999999999998</v>
      </c>
      <c r="I254" s="36">
        <v>1030.1999999999998</v>
      </c>
      <c r="J254" s="36">
        <v>1042.7999999999997</v>
      </c>
      <c r="K254" s="31">
        <v>1017.6</v>
      </c>
      <c r="L254" s="31">
        <v>988.1</v>
      </c>
      <c r="M254" s="31">
        <v>7.23711</v>
      </c>
      <c r="N254" s="1"/>
      <c r="O254" s="1"/>
    </row>
    <row r="255" spans="1:15" ht="12.75" customHeight="1">
      <c r="A255" s="33">
        <v>245</v>
      </c>
      <c r="B255" s="53" t="s">
        <v>147</v>
      </c>
      <c r="C255" s="31">
        <v>3693.25</v>
      </c>
      <c r="D255" s="36">
        <v>3731.2833333333333</v>
      </c>
      <c r="E255" s="36">
        <v>3632.116666666667</v>
      </c>
      <c r="F255" s="36">
        <v>3570.9833333333336</v>
      </c>
      <c r="G255" s="36">
        <v>3471.816666666667</v>
      </c>
      <c r="H255" s="36">
        <v>3792.4166666666665</v>
      </c>
      <c r="I255" s="36">
        <v>3891.5833333333335</v>
      </c>
      <c r="J255" s="36">
        <v>3952.7166666666662</v>
      </c>
      <c r="K255" s="31">
        <v>3830.45</v>
      </c>
      <c r="L255" s="31">
        <v>3670.15</v>
      </c>
      <c r="M255" s="31">
        <v>27.51797</v>
      </c>
      <c r="N255" s="1"/>
      <c r="O255" s="1"/>
    </row>
    <row r="256" spans="1:15" ht="12.75" customHeight="1">
      <c r="A256" s="33">
        <v>246</v>
      </c>
      <c r="B256" s="53" t="s">
        <v>153</v>
      </c>
      <c r="C256" s="31">
        <v>1339</v>
      </c>
      <c r="D256" s="36">
        <v>1335.7</v>
      </c>
      <c r="E256" s="36">
        <v>1323.3000000000002</v>
      </c>
      <c r="F256" s="36">
        <v>1307.6000000000001</v>
      </c>
      <c r="G256" s="36">
        <v>1295.2000000000003</v>
      </c>
      <c r="H256" s="36">
        <v>1351.4</v>
      </c>
      <c r="I256" s="36">
        <v>1363.8000000000002</v>
      </c>
      <c r="J256" s="36">
        <v>1379.5</v>
      </c>
      <c r="K256" s="31">
        <v>1348.1</v>
      </c>
      <c r="L256" s="31">
        <v>1320</v>
      </c>
      <c r="M256" s="31">
        <v>6.2368</v>
      </c>
      <c r="N256" s="1"/>
      <c r="O256" s="1"/>
    </row>
    <row r="257" spans="1:15" ht="12.75" customHeight="1">
      <c r="A257" s="33">
        <v>247</v>
      </c>
      <c r="B257" s="53" t="s">
        <v>415</v>
      </c>
      <c r="C257" s="31">
        <v>1799.8</v>
      </c>
      <c r="D257" s="36">
        <v>1781.9333333333334</v>
      </c>
      <c r="E257" s="36">
        <v>1753.8666666666668</v>
      </c>
      <c r="F257" s="36">
        <v>1707.9333333333334</v>
      </c>
      <c r="G257" s="36">
        <v>1679.8666666666668</v>
      </c>
      <c r="H257" s="36">
        <v>1827.8666666666668</v>
      </c>
      <c r="I257" s="36">
        <v>1855.9333333333334</v>
      </c>
      <c r="J257" s="36">
        <v>1901.8666666666668</v>
      </c>
      <c r="K257" s="31">
        <v>1810</v>
      </c>
      <c r="L257" s="31">
        <v>1736</v>
      </c>
      <c r="M257" s="31">
        <v>4.61812</v>
      </c>
      <c r="N257" s="1"/>
      <c r="O257" s="1"/>
    </row>
    <row r="258" spans="1:15" ht="12.75" customHeight="1">
      <c r="A258" s="33">
        <v>248</v>
      </c>
      <c r="B258" s="53" t="s">
        <v>157</v>
      </c>
      <c r="C258" s="31">
        <v>4280.75</v>
      </c>
      <c r="D258" s="36">
        <v>4299.5</v>
      </c>
      <c r="E258" s="36">
        <v>4242.15</v>
      </c>
      <c r="F258" s="36">
        <v>4203.549999999999</v>
      </c>
      <c r="G258" s="36">
        <v>4146.199999999999</v>
      </c>
      <c r="H258" s="36">
        <v>4338.1</v>
      </c>
      <c r="I258" s="36">
        <v>4395.450000000001</v>
      </c>
      <c r="J258" s="36">
        <v>4434.050000000001</v>
      </c>
      <c r="K258" s="31">
        <v>4356.85</v>
      </c>
      <c r="L258" s="31">
        <v>4260.9</v>
      </c>
      <c r="M258" s="31">
        <v>0.9099</v>
      </c>
      <c r="N258" s="1"/>
      <c r="O258" s="1"/>
    </row>
    <row r="259" spans="1:15" ht="12.75" customHeight="1">
      <c r="A259" s="33">
        <v>249</v>
      </c>
      <c r="B259" s="53" t="s">
        <v>416</v>
      </c>
      <c r="C259" s="31">
        <v>1757.9</v>
      </c>
      <c r="D259" s="36">
        <v>1766.0666666666666</v>
      </c>
      <c r="E259" s="36">
        <v>1742.8833333333332</v>
      </c>
      <c r="F259" s="36">
        <v>1727.8666666666666</v>
      </c>
      <c r="G259" s="36">
        <v>1704.6833333333332</v>
      </c>
      <c r="H259" s="36">
        <v>1781.0833333333333</v>
      </c>
      <c r="I259" s="36">
        <v>1804.2666666666667</v>
      </c>
      <c r="J259" s="36">
        <v>1819.2833333333333</v>
      </c>
      <c r="K259" s="31">
        <v>1789.25</v>
      </c>
      <c r="L259" s="31">
        <v>1751.05</v>
      </c>
      <c r="M259" s="31">
        <v>1.0279</v>
      </c>
      <c r="N259" s="1"/>
      <c r="O259" s="1"/>
    </row>
    <row r="260" spans="1:15" ht="12.75" customHeight="1">
      <c r="A260" s="33">
        <v>250</v>
      </c>
      <c r="B260" s="53" t="s">
        <v>417</v>
      </c>
      <c r="C260" s="31">
        <v>796.15</v>
      </c>
      <c r="D260" s="36">
        <v>800.6833333333334</v>
      </c>
      <c r="E260" s="36">
        <v>787.6666666666667</v>
      </c>
      <c r="F260" s="36">
        <v>779.1833333333334</v>
      </c>
      <c r="G260" s="36">
        <v>766.1666666666667</v>
      </c>
      <c r="H260" s="36">
        <v>809.1666666666667</v>
      </c>
      <c r="I260" s="36">
        <v>822.1833333333334</v>
      </c>
      <c r="J260" s="36">
        <v>830.6666666666667</v>
      </c>
      <c r="K260" s="31">
        <v>813.7</v>
      </c>
      <c r="L260" s="31">
        <v>792.2</v>
      </c>
      <c r="M260" s="31">
        <v>3.03422</v>
      </c>
      <c r="N260" s="1"/>
      <c r="O260" s="1"/>
    </row>
    <row r="261" spans="1:15" ht="12.75" customHeight="1">
      <c r="A261" s="33">
        <v>251</v>
      </c>
      <c r="B261" s="53" t="s">
        <v>418</v>
      </c>
      <c r="C261" s="31">
        <v>362.7</v>
      </c>
      <c r="D261" s="36">
        <v>364.90000000000003</v>
      </c>
      <c r="E261" s="36">
        <v>358.80000000000007</v>
      </c>
      <c r="F261" s="36">
        <v>354.90000000000003</v>
      </c>
      <c r="G261" s="36">
        <v>348.80000000000007</v>
      </c>
      <c r="H261" s="36">
        <v>368.80000000000007</v>
      </c>
      <c r="I261" s="36">
        <v>374.9000000000001</v>
      </c>
      <c r="J261" s="36">
        <v>378.80000000000007</v>
      </c>
      <c r="K261" s="31">
        <v>371</v>
      </c>
      <c r="L261" s="31">
        <v>361</v>
      </c>
      <c r="M261" s="31">
        <v>6.52787</v>
      </c>
      <c r="N261" s="1"/>
      <c r="O261" s="1"/>
    </row>
    <row r="262" spans="1:15" ht="12.75" customHeight="1">
      <c r="A262" s="33">
        <v>252</v>
      </c>
      <c r="B262" s="53" t="s">
        <v>419</v>
      </c>
      <c r="C262" s="31">
        <v>82.6</v>
      </c>
      <c r="D262" s="36">
        <v>83</v>
      </c>
      <c r="E262" s="36">
        <v>81.8</v>
      </c>
      <c r="F262" s="36">
        <v>81</v>
      </c>
      <c r="G262" s="36">
        <v>79.8</v>
      </c>
      <c r="H262" s="36">
        <v>83.8</v>
      </c>
      <c r="I262" s="36">
        <v>84.99999999999999</v>
      </c>
      <c r="J262" s="36">
        <v>85.8</v>
      </c>
      <c r="K262" s="31">
        <v>84.2</v>
      </c>
      <c r="L262" s="31">
        <v>82.2</v>
      </c>
      <c r="M262" s="31">
        <v>26.28406</v>
      </c>
      <c r="N262" s="1"/>
      <c r="O262" s="1"/>
    </row>
    <row r="263" spans="1:15" ht="12.75" customHeight="1">
      <c r="A263" s="33">
        <v>253</v>
      </c>
      <c r="B263" s="53" t="s">
        <v>281</v>
      </c>
      <c r="C263" s="31">
        <v>616.45</v>
      </c>
      <c r="D263" s="36">
        <v>617.8166666666666</v>
      </c>
      <c r="E263" s="36">
        <v>608.2333333333332</v>
      </c>
      <c r="F263" s="36">
        <v>600.0166666666667</v>
      </c>
      <c r="G263" s="36">
        <v>590.4333333333333</v>
      </c>
      <c r="H263" s="36">
        <v>626.0333333333332</v>
      </c>
      <c r="I263" s="36">
        <v>635.6166666666667</v>
      </c>
      <c r="J263" s="36">
        <v>643.8333333333331</v>
      </c>
      <c r="K263" s="31">
        <v>627.4</v>
      </c>
      <c r="L263" s="31">
        <v>609.6</v>
      </c>
      <c r="M263" s="31">
        <v>37.5608</v>
      </c>
      <c r="N263" s="1"/>
      <c r="O263" s="1"/>
    </row>
    <row r="264" spans="1:15" ht="12.75" customHeight="1">
      <c r="A264" s="33">
        <v>254</v>
      </c>
      <c r="B264" s="53" t="s">
        <v>158</v>
      </c>
      <c r="C264" s="31">
        <v>866.45</v>
      </c>
      <c r="D264" s="36">
        <v>870.7833333333333</v>
      </c>
      <c r="E264" s="36">
        <v>857.6666666666666</v>
      </c>
      <c r="F264" s="36">
        <v>848.8833333333333</v>
      </c>
      <c r="G264" s="36">
        <v>835.7666666666667</v>
      </c>
      <c r="H264" s="36">
        <v>879.5666666666666</v>
      </c>
      <c r="I264" s="36">
        <v>892.6833333333334</v>
      </c>
      <c r="J264" s="36">
        <v>901.4666666666666</v>
      </c>
      <c r="K264" s="31">
        <v>883.9</v>
      </c>
      <c r="L264" s="31">
        <v>862</v>
      </c>
      <c r="M264" s="31">
        <v>41.29109</v>
      </c>
      <c r="N264" s="1"/>
      <c r="O264" s="1"/>
    </row>
    <row r="265" spans="1:15" ht="12.75" customHeight="1">
      <c r="A265" s="33">
        <v>255</v>
      </c>
      <c r="B265" s="53" t="s">
        <v>420</v>
      </c>
      <c r="C265" s="31">
        <v>135.6</v>
      </c>
      <c r="D265" s="36">
        <v>137.31666666666666</v>
      </c>
      <c r="E265" s="36">
        <v>132.28333333333333</v>
      </c>
      <c r="F265" s="36">
        <v>128.96666666666667</v>
      </c>
      <c r="G265" s="36">
        <v>123.93333333333334</v>
      </c>
      <c r="H265" s="36">
        <v>140.63333333333333</v>
      </c>
      <c r="I265" s="36">
        <v>145.66666666666663</v>
      </c>
      <c r="J265" s="36">
        <v>148.98333333333332</v>
      </c>
      <c r="K265" s="31">
        <v>142.35</v>
      </c>
      <c r="L265" s="31">
        <v>134</v>
      </c>
      <c r="M265" s="31">
        <v>136.56675</v>
      </c>
      <c r="N265" s="1"/>
      <c r="O265" s="1"/>
    </row>
    <row r="266" spans="1:15" ht="12.75" customHeight="1">
      <c r="A266" s="33">
        <v>256</v>
      </c>
      <c r="B266" s="53" t="s">
        <v>872</v>
      </c>
      <c r="C266" s="31">
        <v>512.55</v>
      </c>
      <c r="D266" s="36">
        <v>506.1333333333334</v>
      </c>
      <c r="E266" s="36">
        <v>494.01666666666677</v>
      </c>
      <c r="F266" s="36">
        <v>475.4833333333334</v>
      </c>
      <c r="G266" s="36">
        <v>463.3666666666668</v>
      </c>
      <c r="H266" s="36">
        <v>524.6666666666667</v>
      </c>
      <c r="I266" s="36">
        <v>536.7833333333334</v>
      </c>
      <c r="J266" s="36">
        <v>555.3166666666667</v>
      </c>
      <c r="K266" s="31">
        <v>518.25</v>
      </c>
      <c r="L266" s="31">
        <v>487.6</v>
      </c>
      <c r="M266" s="31">
        <v>18.69108</v>
      </c>
      <c r="N266" s="1"/>
      <c r="O266" s="1"/>
    </row>
    <row r="267" spans="1:15" ht="12.75" customHeight="1">
      <c r="A267" s="33">
        <v>257</v>
      </c>
      <c r="B267" s="53" t="s">
        <v>421</v>
      </c>
      <c r="C267" s="31">
        <v>682.9</v>
      </c>
      <c r="D267" s="36">
        <v>688.3000000000001</v>
      </c>
      <c r="E267" s="36">
        <v>672.6000000000001</v>
      </c>
      <c r="F267" s="36">
        <v>662.3000000000001</v>
      </c>
      <c r="G267" s="36">
        <v>646.6000000000001</v>
      </c>
      <c r="H267" s="36">
        <v>698.6000000000001</v>
      </c>
      <c r="I267" s="36">
        <v>714.3000000000002</v>
      </c>
      <c r="J267" s="36">
        <v>724.6000000000001</v>
      </c>
      <c r="K267" s="31">
        <v>704</v>
      </c>
      <c r="L267" s="31">
        <v>678</v>
      </c>
      <c r="M267" s="31">
        <v>14.5854</v>
      </c>
      <c r="N267" s="1"/>
      <c r="O267" s="1"/>
    </row>
    <row r="268" spans="1:15" ht="12.75" customHeight="1">
      <c r="A268" s="33">
        <v>258</v>
      </c>
      <c r="B268" s="53" t="s">
        <v>156</v>
      </c>
      <c r="C268" s="31">
        <v>897.55</v>
      </c>
      <c r="D268" s="36">
        <v>898.8833333333332</v>
      </c>
      <c r="E268" s="36">
        <v>889.8666666666664</v>
      </c>
      <c r="F268" s="36">
        <v>882.1833333333333</v>
      </c>
      <c r="G268" s="36">
        <v>873.1666666666665</v>
      </c>
      <c r="H268" s="36">
        <v>906.5666666666664</v>
      </c>
      <c r="I268" s="36">
        <v>915.5833333333333</v>
      </c>
      <c r="J268" s="36">
        <v>923.2666666666663</v>
      </c>
      <c r="K268" s="31">
        <v>907.9</v>
      </c>
      <c r="L268" s="31">
        <v>891.2</v>
      </c>
      <c r="M268" s="31">
        <v>11.01942</v>
      </c>
      <c r="N268" s="1"/>
      <c r="O268" s="1"/>
    </row>
    <row r="269" spans="1:15" ht="12.75" customHeight="1">
      <c r="A269" s="33">
        <v>259</v>
      </c>
      <c r="B269" s="53" t="s">
        <v>159</v>
      </c>
      <c r="C269" s="31">
        <v>461.35</v>
      </c>
      <c r="D269" s="36">
        <v>457.68333333333334</v>
      </c>
      <c r="E269" s="36">
        <v>452.4666666666667</v>
      </c>
      <c r="F269" s="36">
        <v>443.58333333333337</v>
      </c>
      <c r="G269" s="36">
        <v>438.36666666666673</v>
      </c>
      <c r="H269" s="36">
        <v>466.56666666666666</v>
      </c>
      <c r="I269" s="36">
        <v>471.78333333333325</v>
      </c>
      <c r="J269" s="36">
        <v>480.66666666666663</v>
      </c>
      <c r="K269" s="31">
        <v>462.9</v>
      </c>
      <c r="L269" s="31">
        <v>448.8</v>
      </c>
      <c r="M269" s="31">
        <v>77.26112</v>
      </c>
      <c r="N269" s="1"/>
      <c r="O269" s="1"/>
    </row>
    <row r="270" spans="1:15" ht="12.75" customHeight="1">
      <c r="A270" s="33">
        <v>260</v>
      </c>
      <c r="B270" s="53" t="s">
        <v>422</v>
      </c>
      <c r="C270" s="31">
        <v>551.85</v>
      </c>
      <c r="D270" s="36">
        <v>553.2833333333333</v>
      </c>
      <c r="E270" s="36">
        <v>531.5666666666666</v>
      </c>
      <c r="F270" s="36">
        <v>511.2833333333333</v>
      </c>
      <c r="G270" s="36">
        <v>489.5666666666666</v>
      </c>
      <c r="H270" s="36">
        <v>573.5666666666666</v>
      </c>
      <c r="I270" s="36">
        <v>595.2833333333333</v>
      </c>
      <c r="J270" s="36">
        <v>615.5666666666666</v>
      </c>
      <c r="K270" s="31">
        <v>575</v>
      </c>
      <c r="L270" s="31">
        <v>533</v>
      </c>
      <c r="M270" s="31">
        <v>43.55491</v>
      </c>
      <c r="N270" s="1"/>
      <c r="O270" s="1"/>
    </row>
    <row r="271" spans="1:15" ht="12.75" customHeight="1">
      <c r="A271" s="33">
        <v>261</v>
      </c>
      <c r="B271" s="53" t="s">
        <v>423</v>
      </c>
      <c r="C271" s="31">
        <v>637.6</v>
      </c>
      <c r="D271" s="36">
        <v>641.5500000000001</v>
      </c>
      <c r="E271" s="36">
        <v>627.9000000000001</v>
      </c>
      <c r="F271" s="36">
        <v>618.2</v>
      </c>
      <c r="G271" s="36">
        <v>604.5500000000001</v>
      </c>
      <c r="H271" s="36">
        <v>651.2500000000001</v>
      </c>
      <c r="I271" s="36">
        <v>664.9</v>
      </c>
      <c r="J271" s="36">
        <v>674.6000000000001</v>
      </c>
      <c r="K271" s="31">
        <v>655.2</v>
      </c>
      <c r="L271" s="31">
        <v>631.85</v>
      </c>
      <c r="M271" s="31">
        <v>2.47603</v>
      </c>
      <c r="N271" s="1"/>
      <c r="O271" s="1"/>
    </row>
    <row r="272" spans="1:15" ht="12.75" customHeight="1">
      <c r="A272" s="33">
        <v>262</v>
      </c>
      <c r="B272" s="53" t="s">
        <v>424</v>
      </c>
      <c r="C272" s="31">
        <v>899</v>
      </c>
      <c r="D272" s="36">
        <v>893.1666666666666</v>
      </c>
      <c r="E272" s="36">
        <v>876.3333333333333</v>
      </c>
      <c r="F272" s="36">
        <v>853.6666666666666</v>
      </c>
      <c r="G272" s="36">
        <v>836.8333333333333</v>
      </c>
      <c r="H272" s="36">
        <v>915.8333333333333</v>
      </c>
      <c r="I272" s="36">
        <v>932.6666666666665</v>
      </c>
      <c r="J272" s="36">
        <v>955.3333333333333</v>
      </c>
      <c r="K272" s="31">
        <v>910</v>
      </c>
      <c r="L272" s="31">
        <v>870.5</v>
      </c>
      <c r="M272" s="31">
        <v>3.18396</v>
      </c>
      <c r="N272" s="1"/>
      <c r="O272" s="1"/>
    </row>
    <row r="273" spans="1:15" ht="12.75" customHeight="1">
      <c r="A273" s="33">
        <v>263</v>
      </c>
      <c r="B273" s="53" t="s">
        <v>425</v>
      </c>
      <c r="C273" s="31">
        <v>435</v>
      </c>
      <c r="D273" s="36">
        <v>432.5</v>
      </c>
      <c r="E273" s="36">
        <v>423.7</v>
      </c>
      <c r="F273" s="36">
        <v>412.4</v>
      </c>
      <c r="G273" s="36">
        <v>403.59999999999997</v>
      </c>
      <c r="H273" s="36">
        <v>443.8</v>
      </c>
      <c r="I273" s="36">
        <v>452.59999999999997</v>
      </c>
      <c r="J273" s="36">
        <v>463.90000000000003</v>
      </c>
      <c r="K273" s="31">
        <v>441.3</v>
      </c>
      <c r="L273" s="31">
        <v>421.2</v>
      </c>
      <c r="M273" s="31">
        <v>10.98832</v>
      </c>
      <c r="N273" s="1"/>
      <c r="O273" s="1"/>
    </row>
    <row r="274" spans="1:15" ht="12.75" customHeight="1">
      <c r="A274" s="33">
        <v>264</v>
      </c>
      <c r="B274" s="53" t="s">
        <v>426</v>
      </c>
      <c r="C274" s="31">
        <v>825.65</v>
      </c>
      <c r="D274" s="36">
        <v>822.5833333333334</v>
      </c>
      <c r="E274" s="36">
        <v>810.1666666666667</v>
      </c>
      <c r="F274" s="36">
        <v>794.6833333333334</v>
      </c>
      <c r="G274" s="36">
        <v>782.2666666666668</v>
      </c>
      <c r="H274" s="36">
        <v>838.0666666666667</v>
      </c>
      <c r="I274" s="36">
        <v>850.4833333333335</v>
      </c>
      <c r="J274" s="36">
        <v>865.9666666666667</v>
      </c>
      <c r="K274" s="31">
        <v>835</v>
      </c>
      <c r="L274" s="31">
        <v>807.1</v>
      </c>
      <c r="M274" s="31">
        <v>3.16449</v>
      </c>
      <c r="N274" s="1"/>
      <c r="O274" s="1"/>
    </row>
    <row r="275" spans="1:15" ht="12.75" customHeight="1">
      <c r="A275" s="33">
        <v>265</v>
      </c>
      <c r="B275" s="53" t="s">
        <v>427</v>
      </c>
      <c r="C275" s="31">
        <v>3992.55</v>
      </c>
      <c r="D275" s="36">
        <v>3946.566666666667</v>
      </c>
      <c r="E275" s="36">
        <v>3850.133333333334</v>
      </c>
      <c r="F275" s="36">
        <v>3707.716666666667</v>
      </c>
      <c r="G275" s="36">
        <v>3611.283333333334</v>
      </c>
      <c r="H275" s="36">
        <v>4088.983333333334</v>
      </c>
      <c r="I275" s="36">
        <v>4185.416666666668</v>
      </c>
      <c r="J275" s="36">
        <v>4327.833333333334</v>
      </c>
      <c r="K275" s="31">
        <v>4043</v>
      </c>
      <c r="L275" s="31">
        <v>3804.15</v>
      </c>
      <c r="M275" s="31">
        <v>8.72342</v>
      </c>
      <c r="N275" s="1"/>
      <c r="O275" s="1"/>
    </row>
    <row r="276" spans="1:15" ht="12.75" customHeight="1">
      <c r="A276" s="33">
        <v>266</v>
      </c>
      <c r="B276" s="53" t="s">
        <v>428</v>
      </c>
      <c r="C276" s="31">
        <v>263.05</v>
      </c>
      <c r="D276" s="36">
        <v>263.84999999999997</v>
      </c>
      <c r="E276" s="36">
        <v>260.74999999999994</v>
      </c>
      <c r="F276" s="36">
        <v>258.45</v>
      </c>
      <c r="G276" s="36">
        <v>255.34999999999997</v>
      </c>
      <c r="H276" s="36">
        <v>266.1499999999999</v>
      </c>
      <c r="I276" s="36">
        <v>269.24999999999994</v>
      </c>
      <c r="J276" s="36">
        <v>271.5499999999999</v>
      </c>
      <c r="K276" s="31">
        <v>266.95</v>
      </c>
      <c r="L276" s="31">
        <v>261.55</v>
      </c>
      <c r="M276" s="31">
        <v>4.23844</v>
      </c>
      <c r="N276" s="1"/>
      <c r="O276" s="1"/>
    </row>
    <row r="277" spans="1:15" ht="12.75" customHeight="1">
      <c r="A277" s="33">
        <v>267</v>
      </c>
      <c r="B277" s="53" t="s">
        <v>429</v>
      </c>
      <c r="C277" s="31">
        <v>1474.75</v>
      </c>
      <c r="D277" s="36">
        <v>1472.6833333333334</v>
      </c>
      <c r="E277" s="36">
        <v>1455.1166666666668</v>
      </c>
      <c r="F277" s="36">
        <v>1435.4833333333333</v>
      </c>
      <c r="G277" s="36">
        <v>1417.9166666666667</v>
      </c>
      <c r="H277" s="36">
        <v>1492.3166666666668</v>
      </c>
      <c r="I277" s="36">
        <v>1509.8833333333334</v>
      </c>
      <c r="J277" s="36">
        <v>1529.5166666666669</v>
      </c>
      <c r="K277" s="31">
        <v>1490.25</v>
      </c>
      <c r="L277" s="31">
        <v>1453.05</v>
      </c>
      <c r="M277" s="31">
        <v>7.32786</v>
      </c>
      <c r="N277" s="1"/>
      <c r="O277" s="1"/>
    </row>
    <row r="278" spans="1:15" ht="12.75" customHeight="1">
      <c r="A278" s="33">
        <v>268</v>
      </c>
      <c r="B278" s="53" t="s">
        <v>430</v>
      </c>
      <c r="C278" s="31">
        <v>301.1</v>
      </c>
      <c r="D278" s="36">
        <v>304.59999999999997</v>
      </c>
      <c r="E278" s="36">
        <v>294.69999999999993</v>
      </c>
      <c r="F278" s="36">
        <v>288.29999999999995</v>
      </c>
      <c r="G278" s="36">
        <v>278.3999999999999</v>
      </c>
      <c r="H278" s="36">
        <v>310.99999999999994</v>
      </c>
      <c r="I278" s="36">
        <v>320.8999999999999</v>
      </c>
      <c r="J278" s="36">
        <v>327.29999999999995</v>
      </c>
      <c r="K278" s="31">
        <v>314.5</v>
      </c>
      <c r="L278" s="31">
        <v>298.2</v>
      </c>
      <c r="M278" s="31">
        <v>11.90437</v>
      </c>
      <c r="N278" s="1"/>
      <c r="O278" s="1"/>
    </row>
    <row r="279" spans="1:15" ht="12.75" customHeight="1">
      <c r="A279" s="33">
        <v>269</v>
      </c>
      <c r="B279" s="53" t="s">
        <v>835</v>
      </c>
      <c r="C279" s="31">
        <v>4356.7</v>
      </c>
      <c r="D279" s="36">
        <v>4349.116666666666</v>
      </c>
      <c r="E279" s="36">
        <v>4313.283333333332</v>
      </c>
      <c r="F279" s="36">
        <v>4269.866666666666</v>
      </c>
      <c r="G279" s="36">
        <v>4234.033333333332</v>
      </c>
      <c r="H279" s="36">
        <v>4392.533333333332</v>
      </c>
      <c r="I279" s="36">
        <v>4428.366666666666</v>
      </c>
      <c r="J279" s="36">
        <v>4471.783333333332</v>
      </c>
      <c r="K279" s="31">
        <v>4384.95</v>
      </c>
      <c r="L279" s="31">
        <v>4305.7</v>
      </c>
      <c r="M279" s="31">
        <v>0.40574</v>
      </c>
      <c r="N279" s="1"/>
      <c r="O279" s="1"/>
    </row>
    <row r="280" spans="1:15" ht="12.75" customHeight="1">
      <c r="A280" s="33">
        <v>270</v>
      </c>
      <c r="B280" s="53" t="s">
        <v>431</v>
      </c>
      <c r="C280" s="31">
        <v>1225.2</v>
      </c>
      <c r="D280" s="36">
        <v>1231.3999999999999</v>
      </c>
      <c r="E280" s="36">
        <v>1212.7999999999997</v>
      </c>
      <c r="F280" s="36">
        <v>1200.3999999999999</v>
      </c>
      <c r="G280" s="36">
        <v>1181.7999999999997</v>
      </c>
      <c r="H280" s="36">
        <v>1243.7999999999997</v>
      </c>
      <c r="I280" s="36">
        <v>1262.3999999999996</v>
      </c>
      <c r="J280" s="36">
        <v>1274.7999999999997</v>
      </c>
      <c r="K280" s="31">
        <v>1250</v>
      </c>
      <c r="L280" s="31">
        <v>1219</v>
      </c>
      <c r="M280" s="31">
        <v>2.92897</v>
      </c>
      <c r="N280" s="1"/>
      <c r="O280" s="1"/>
    </row>
    <row r="281" spans="1:15" ht="12.75" customHeight="1">
      <c r="A281" s="33">
        <v>271</v>
      </c>
      <c r="B281" s="53" t="s">
        <v>822</v>
      </c>
      <c r="C281" s="31">
        <v>1169.2</v>
      </c>
      <c r="D281" s="36">
        <v>1181.7666666666667</v>
      </c>
      <c r="E281" s="36">
        <v>1142.6333333333332</v>
      </c>
      <c r="F281" s="36">
        <v>1116.0666666666666</v>
      </c>
      <c r="G281" s="36">
        <v>1076.9333333333332</v>
      </c>
      <c r="H281" s="36">
        <v>1208.3333333333333</v>
      </c>
      <c r="I281" s="36">
        <v>1247.466666666667</v>
      </c>
      <c r="J281" s="36">
        <v>1274.0333333333333</v>
      </c>
      <c r="K281" s="31">
        <v>1220.9</v>
      </c>
      <c r="L281" s="31">
        <v>1155.2</v>
      </c>
      <c r="M281" s="31">
        <v>2.83527</v>
      </c>
      <c r="N281" s="1"/>
      <c r="O281" s="1"/>
    </row>
    <row r="282" spans="1:15" ht="12.75" customHeight="1">
      <c r="A282" s="33">
        <v>272</v>
      </c>
      <c r="B282" s="53" t="s">
        <v>432</v>
      </c>
      <c r="C282" s="31">
        <v>427.75</v>
      </c>
      <c r="D282" s="36">
        <v>424.2166666666667</v>
      </c>
      <c r="E282" s="36">
        <v>417.5333333333334</v>
      </c>
      <c r="F282" s="36">
        <v>407.3166666666667</v>
      </c>
      <c r="G282" s="36">
        <v>400.63333333333344</v>
      </c>
      <c r="H282" s="36">
        <v>434.4333333333334</v>
      </c>
      <c r="I282" s="36">
        <v>441.1166666666667</v>
      </c>
      <c r="J282" s="36">
        <v>451.33333333333337</v>
      </c>
      <c r="K282" s="31">
        <v>430.9</v>
      </c>
      <c r="L282" s="31">
        <v>414</v>
      </c>
      <c r="M282" s="31">
        <v>21.28444</v>
      </c>
      <c r="N282" s="1"/>
      <c r="O282" s="1"/>
    </row>
    <row r="283" spans="1:15" ht="12.75" customHeight="1">
      <c r="A283" s="33">
        <v>273</v>
      </c>
      <c r="B283" s="53" t="s">
        <v>433</v>
      </c>
      <c r="C283" s="31">
        <v>280.4</v>
      </c>
      <c r="D283" s="36">
        <v>281.4833333333333</v>
      </c>
      <c r="E283" s="36">
        <v>278.0166666666666</v>
      </c>
      <c r="F283" s="36">
        <v>275.6333333333333</v>
      </c>
      <c r="G283" s="36">
        <v>272.16666666666663</v>
      </c>
      <c r="H283" s="36">
        <v>283.86666666666656</v>
      </c>
      <c r="I283" s="36">
        <v>287.33333333333326</v>
      </c>
      <c r="J283" s="36">
        <v>289.7166666666665</v>
      </c>
      <c r="K283" s="31">
        <v>284.95</v>
      </c>
      <c r="L283" s="31">
        <v>279.1</v>
      </c>
      <c r="M283" s="31">
        <v>12.61005</v>
      </c>
      <c r="N283" s="1"/>
      <c r="O283" s="1"/>
    </row>
    <row r="284" spans="1:15" ht="12.75" customHeight="1">
      <c r="A284" s="33">
        <v>274</v>
      </c>
      <c r="B284" s="53" t="s">
        <v>434</v>
      </c>
      <c r="C284" s="31">
        <v>191.85</v>
      </c>
      <c r="D284" s="36">
        <v>192.91666666666666</v>
      </c>
      <c r="E284" s="36">
        <v>189.9333333333333</v>
      </c>
      <c r="F284" s="36">
        <v>188.01666666666665</v>
      </c>
      <c r="G284" s="36">
        <v>185.0333333333333</v>
      </c>
      <c r="H284" s="36">
        <v>194.83333333333331</v>
      </c>
      <c r="I284" s="36">
        <v>197.81666666666666</v>
      </c>
      <c r="J284" s="36">
        <v>199.73333333333332</v>
      </c>
      <c r="K284" s="31">
        <v>195.9</v>
      </c>
      <c r="L284" s="31">
        <v>191</v>
      </c>
      <c r="M284" s="31">
        <v>10.26916</v>
      </c>
      <c r="N284" s="1"/>
      <c r="O284" s="1"/>
    </row>
    <row r="285" spans="1:15" ht="12.75" customHeight="1">
      <c r="A285" s="33">
        <v>275</v>
      </c>
      <c r="B285" s="53" t="s">
        <v>873</v>
      </c>
      <c r="C285" s="31">
        <v>2502.6</v>
      </c>
      <c r="D285" s="36">
        <v>2517.2000000000003</v>
      </c>
      <c r="E285" s="36">
        <v>2475.4000000000005</v>
      </c>
      <c r="F285" s="36">
        <v>2448.2000000000003</v>
      </c>
      <c r="G285" s="36">
        <v>2406.4000000000005</v>
      </c>
      <c r="H285" s="36">
        <v>2544.4000000000005</v>
      </c>
      <c r="I285" s="36">
        <v>2586.2000000000007</v>
      </c>
      <c r="J285" s="36">
        <v>2613.4000000000005</v>
      </c>
      <c r="K285" s="31">
        <v>2559</v>
      </c>
      <c r="L285" s="31">
        <v>2490</v>
      </c>
      <c r="M285" s="31">
        <v>1.73548</v>
      </c>
      <c r="N285" s="1"/>
      <c r="O285" s="1"/>
    </row>
    <row r="286" spans="1:15" ht="12.75" customHeight="1">
      <c r="A286" s="33">
        <v>276</v>
      </c>
      <c r="B286" s="53" t="s">
        <v>435</v>
      </c>
      <c r="C286" s="31">
        <v>746.7</v>
      </c>
      <c r="D286" s="36">
        <v>751.0166666666668</v>
      </c>
      <c r="E286" s="36">
        <v>738.0833333333335</v>
      </c>
      <c r="F286" s="36">
        <v>729.4666666666667</v>
      </c>
      <c r="G286" s="36">
        <v>716.5333333333334</v>
      </c>
      <c r="H286" s="36">
        <v>759.6333333333336</v>
      </c>
      <c r="I286" s="36">
        <v>772.5666666666667</v>
      </c>
      <c r="J286" s="36">
        <v>781.1833333333336</v>
      </c>
      <c r="K286" s="31">
        <v>763.95</v>
      </c>
      <c r="L286" s="31">
        <v>742.4</v>
      </c>
      <c r="M286" s="31">
        <v>3.00082</v>
      </c>
      <c r="N286" s="1"/>
      <c r="O286" s="1"/>
    </row>
    <row r="287" spans="1:15" ht="12.75" customHeight="1">
      <c r="A287" s="33">
        <v>277</v>
      </c>
      <c r="B287" s="53" t="s">
        <v>834</v>
      </c>
      <c r="C287" s="31">
        <v>625.35</v>
      </c>
      <c r="D287" s="36">
        <v>628.2833333333333</v>
      </c>
      <c r="E287" s="36">
        <v>619.5666666666666</v>
      </c>
      <c r="F287" s="36">
        <v>613.7833333333333</v>
      </c>
      <c r="G287" s="36">
        <v>605.0666666666666</v>
      </c>
      <c r="H287" s="36">
        <v>634.0666666666666</v>
      </c>
      <c r="I287" s="36">
        <v>642.7833333333333</v>
      </c>
      <c r="J287" s="36">
        <v>648.5666666666666</v>
      </c>
      <c r="K287" s="31">
        <v>637</v>
      </c>
      <c r="L287" s="31">
        <v>622.5</v>
      </c>
      <c r="M287" s="31">
        <v>1.93177</v>
      </c>
      <c r="N287" s="1"/>
      <c r="O287" s="1"/>
    </row>
    <row r="288" spans="1:15" ht="12.75" customHeight="1">
      <c r="A288" s="33">
        <v>278</v>
      </c>
      <c r="B288" s="53" t="s">
        <v>160</v>
      </c>
      <c r="C288" s="31">
        <v>1813.05</v>
      </c>
      <c r="D288" s="36">
        <v>1810.1666666666667</v>
      </c>
      <c r="E288" s="36">
        <v>1802.2333333333336</v>
      </c>
      <c r="F288" s="36">
        <v>1791.4166666666667</v>
      </c>
      <c r="G288" s="36">
        <v>1783.4833333333336</v>
      </c>
      <c r="H288" s="36">
        <v>1820.9833333333336</v>
      </c>
      <c r="I288" s="36">
        <v>1828.9166666666665</v>
      </c>
      <c r="J288" s="36">
        <v>1839.7333333333336</v>
      </c>
      <c r="K288" s="31">
        <v>1818.1</v>
      </c>
      <c r="L288" s="31">
        <v>1799.35</v>
      </c>
      <c r="M288" s="31">
        <v>39.66227</v>
      </c>
      <c r="N288" s="1"/>
      <c r="O288" s="1"/>
    </row>
    <row r="289" spans="1:15" ht="12.75" customHeight="1">
      <c r="A289" s="33">
        <v>279</v>
      </c>
      <c r="B289" s="53" t="s">
        <v>436</v>
      </c>
      <c r="C289" s="31">
        <v>1977.95</v>
      </c>
      <c r="D289" s="36">
        <v>1998.8833333333332</v>
      </c>
      <c r="E289" s="36">
        <v>1949.0666666666666</v>
      </c>
      <c r="F289" s="36">
        <v>1920.1833333333334</v>
      </c>
      <c r="G289" s="36">
        <v>1870.3666666666668</v>
      </c>
      <c r="H289" s="36">
        <v>2027.7666666666664</v>
      </c>
      <c r="I289" s="36">
        <v>2077.583333333333</v>
      </c>
      <c r="J289" s="36">
        <v>2106.4666666666662</v>
      </c>
      <c r="K289" s="31">
        <v>2048.7</v>
      </c>
      <c r="L289" s="31">
        <v>1970</v>
      </c>
      <c r="M289" s="31">
        <v>1.12687</v>
      </c>
      <c r="N289" s="1"/>
      <c r="O289" s="1"/>
    </row>
    <row r="290" spans="1:15" ht="12.75" customHeight="1">
      <c r="A290" s="33">
        <v>280</v>
      </c>
      <c r="B290" s="53" t="s">
        <v>161</v>
      </c>
      <c r="C290" s="31">
        <v>167.3</v>
      </c>
      <c r="D290" s="36">
        <v>168.4333333333333</v>
      </c>
      <c r="E290" s="36">
        <v>165.51666666666662</v>
      </c>
      <c r="F290" s="36">
        <v>163.73333333333332</v>
      </c>
      <c r="G290" s="36">
        <v>160.81666666666663</v>
      </c>
      <c r="H290" s="36">
        <v>170.2166666666666</v>
      </c>
      <c r="I290" s="36">
        <v>173.1333333333333</v>
      </c>
      <c r="J290" s="36">
        <v>174.9166666666666</v>
      </c>
      <c r="K290" s="31">
        <v>171.35</v>
      </c>
      <c r="L290" s="31">
        <v>166.65</v>
      </c>
      <c r="M290" s="31">
        <v>47.17134</v>
      </c>
      <c r="N290" s="1"/>
      <c r="O290" s="1"/>
    </row>
    <row r="291" spans="1:15" ht="12.75" customHeight="1">
      <c r="A291" s="33">
        <v>281</v>
      </c>
      <c r="B291" s="53" t="s">
        <v>167</v>
      </c>
      <c r="C291" s="31">
        <v>5650.85</v>
      </c>
      <c r="D291" s="36">
        <v>5680.916666666667</v>
      </c>
      <c r="E291" s="36">
        <v>5604.983333333334</v>
      </c>
      <c r="F291" s="36">
        <v>5559.116666666667</v>
      </c>
      <c r="G291" s="36">
        <v>5483.183333333333</v>
      </c>
      <c r="H291" s="36">
        <v>5726.783333333334</v>
      </c>
      <c r="I291" s="36">
        <v>5802.716666666666</v>
      </c>
      <c r="J291" s="36">
        <v>5848.583333333334</v>
      </c>
      <c r="K291" s="31">
        <v>5756.85</v>
      </c>
      <c r="L291" s="31">
        <v>5635.05</v>
      </c>
      <c r="M291" s="31">
        <v>1.09274</v>
      </c>
      <c r="N291" s="1"/>
      <c r="O291" s="1"/>
    </row>
    <row r="292" spans="1:15" ht="12.75" customHeight="1">
      <c r="A292" s="33">
        <v>282</v>
      </c>
      <c r="B292" s="53" t="s">
        <v>164</v>
      </c>
      <c r="C292" s="31">
        <v>648.5</v>
      </c>
      <c r="D292" s="36">
        <v>650.5166666666667</v>
      </c>
      <c r="E292" s="36">
        <v>642.1833333333333</v>
      </c>
      <c r="F292" s="36">
        <v>635.8666666666667</v>
      </c>
      <c r="G292" s="36">
        <v>627.5333333333333</v>
      </c>
      <c r="H292" s="36">
        <v>656.8333333333333</v>
      </c>
      <c r="I292" s="36">
        <v>665.1666666666667</v>
      </c>
      <c r="J292" s="36">
        <v>671.4833333333332</v>
      </c>
      <c r="K292" s="31">
        <v>658.85</v>
      </c>
      <c r="L292" s="31">
        <v>644.2</v>
      </c>
      <c r="M292" s="31">
        <v>32.07293</v>
      </c>
      <c r="N292" s="1"/>
      <c r="O292" s="1"/>
    </row>
    <row r="293" spans="1:15" ht="12.75" customHeight="1">
      <c r="A293" s="33">
        <v>283</v>
      </c>
      <c r="B293" s="53" t="s">
        <v>166</v>
      </c>
      <c r="C293" s="31">
        <v>4888.9</v>
      </c>
      <c r="D293" s="36">
        <v>4907.316666666667</v>
      </c>
      <c r="E293" s="36">
        <v>4861.633333333333</v>
      </c>
      <c r="F293" s="36">
        <v>4834.366666666667</v>
      </c>
      <c r="G293" s="36">
        <v>4788.683333333333</v>
      </c>
      <c r="H293" s="36">
        <v>4934.583333333333</v>
      </c>
      <c r="I293" s="36">
        <v>4980.2666666666655</v>
      </c>
      <c r="J293" s="36">
        <v>5007.533333333333</v>
      </c>
      <c r="K293" s="31">
        <v>4953</v>
      </c>
      <c r="L293" s="31">
        <v>4880.05</v>
      </c>
      <c r="M293" s="31">
        <v>2.1862</v>
      </c>
      <c r="N293" s="1"/>
      <c r="O293" s="1"/>
    </row>
    <row r="294" spans="1:15" ht="12.75" customHeight="1">
      <c r="A294" s="33">
        <v>284</v>
      </c>
      <c r="B294" s="53" t="s">
        <v>437</v>
      </c>
      <c r="C294" s="31">
        <v>16992.85</v>
      </c>
      <c r="D294" s="36">
        <v>16968.75</v>
      </c>
      <c r="E294" s="36">
        <v>16792</v>
      </c>
      <c r="F294" s="36">
        <v>16591.15</v>
      </c>
      <c r="G294" s="36">
        <v>16414.4</v>
      </c>
      <c r="H294" s="36">
        <v>17169.6</v>
      </c>
      <c r="I294" s="36">
        <v>17346.35</v>
      </c>
      <c r="J294" s="36">
        <v>17547.199999999997</v>
      </c>
      <c r="K294" s="31">
        <v>17145.5</v>
      </c>
      <c r="L294" s="31">
        <v>16767.9</v>
      </c>
      <c r="M294" s="31">
        <v>0.05214</v>
      </c>
      <c r="N294" s="1"/>
      <c r="O294" s="1"/>
    </row>
    <row r="295" spans="1:15" ht="12.75" customHeight="1">
      <c r="A295" s="33">
        <v>285</v>
      </c>
      <c r="B295" s="53" t="s">
        <v>165</v>
      </c>
      <c r="C295" s="31">
        <v>3679.25</v>
      </c>
      <c r="D295" s="36">
        <v>3714.9500000000003</v>
      </c>
      <c r="E295" s="36">
        <v>3627.8000000000006</v>
      </c>
      <c r="F295" s="36">
        <v>3576.3500000000004</v>
      </c>
      <c r="G295" s="36">
        <v>3489.2000000000007</v>
      </c>
      <c r="H295" s="36">
        <v>3766.4000000000005</v>
      </c>
      <c r="I295" s="36">
        <v>3853.55</v>
      </c>
      <c r="J295" s="36">
        <v>3905.0000000000005</v>
      </c>
      <c r="K295" s="31">
        <v>3802.1</v>
      </c>
      <c r="L295" s="31">
        <v>3663.5</v>
      </c>
      <c r="M295" s="31">
        <v>34.37544</v>
      </c>
      <c r="N295" s="1"/>
      <c r="O295" s="1"/>
    </row>
    <row r="296" spans="1:15" ht="12.75" customHeight="1">
      <c r="A296" s="33">
        <v>286</v>
      </c>
      <c r="B296" s="53" t="s">
        <v>438</v>
      </c>
      <c r="C296" s="31">
        <v>540.35</v>
      </c>
      <c r="D296" s="36">
        <v>542.85</v>
      </c>
      <c r="E296" s="36">
        <v>532.9000000000001</v>
      </c>
      <c r="F296" s="36">
        <v>525.45</v>
      </c>
      <c r="G296" s="36">
        <v>515.5000000000001</v>
      </c>
      <c r="H296" s="36">
        <v>550.3000000000001</v>
      </c>
      <c r="I296" s="36">
        <v>560.2500000000001</v>
      </c>
      <c r="J296" s="36">
        <v>567.7</v>
      </c>
      <c r="K296" s="31">
        <v>552.8</v>
      </c>
      <c r="L296" s="31">
        <v>535.4</v>
      </c>
      <c r="M296" s="31">
        <v>5.33986</v>
      </c>
      <c r="N296" s="1"/>
      <c r="O296" s="1"/>
    </row>
    <row r="297" spans="1:15" ht="12.75" customHeight="1">
      <c r="A297" s="33">
        <v>287</v>
      </c>
      <c r="B297" s="53" t="s">
        <v>163</v>
      </c>
      <c r="C297" s="31">
        <v>441.9</v>
      </c>
      <c r="D297" s="36">
        <v>446.1333333333334</v>
      </c>
      <c r="E297" s="36">
        <v>435.76666666666677</v>
      </c>
      <c r="F297" s="36">
        <v>429.6333333333334</v>
      </c>
      <c r="G297" s="36">
        <v>419.26666666666677</v>
      </c>
      <c r="H297" s="36">
        <v>452.26666666666677</v>
      </c>
      <c r="I297" s="36">
        <v>462.63333333333344</v>
      </c>
      <c r="J297" s="36">
        <v>468.76666666666677</v>
      </c>
      <c r="K297" s="31">
        <v>456.5</v>
      </c>
      <c r="L297" s="31">
        <v>440</v>
      </c>
      <c r="M297" s="31">
        <v>49.64802</v>
      </c>
      <c r="N297" s="1"/>
      <c r="O297" s="1"/>
    </row>
    <row r="298" spans="1:15" ht="12.75" customHeight="1">
      <c r="A298" s="33">
        <v>288</v>
      </c>
      <c r="B298" s="53" t="s">
        <v>439</v>
      </c>
      <c r="C298" s="31">
        <v>259.2</v>
      </c>
      <c r="D298" s="36">
        <v>259.4166666666667</v>
      </c>
      <c r="E298" s="36">
        <v>252.48333333333335</v>
      </c>
      <c r="F298" s="36">
        <v>245.76666666666665</v>
      </c>
      <c r="G298" s="36">
        <v>238.83333333333331</v>
      </c>
      <c r="H298" s="36">
        <v>266.1333333333334</v>
      </c>
      <c r="I298" s="36">
        <v>273.06666666666666</v>
      </c>
      <c r="J298" s="36">
        <v>279.7833333333334</v>
      </c>
      <c r="K298" s="31">
        <v>266.35</v>
      </c>
      <c r="L298" s="31">
        <v>252.7</v>
      </c>
      <c r="M298" s="31">
        <v>30.46162</v>
      </c>
      <c r="N298" s="1"/>
      <c r="O298" s="1"/>
    </row>
    <row r="299" spans="1:15" ht="12.75" customHeight="1">
      <c r="A299" s="33">
        <v>289</v>
      </c>
      <c r="B299" s="53" t="s">
        <v>440</v>
      </c>
      <c r="C299" s="31">
        <v>139.5</v>
      </c>
      <c r="D299" s="36">
        <v>139.53333333333333</v>
      </c>
      <c r="E299" s="36">
        <v>138.26666666666665</v>
      </c>
      <c r="F299" s="36">
        <v>137.03333333333333</v>
      </c>
      <c r="G299" s="36">
        <v>135.76666666666665</v>
      </c>
      <c r="H299" s="36">
        <v>140.76666666666665</v>
      </c>
      <c r="I299" s="36">
        <v>142.03333333333336</v>
      </c>
      <c r="J299" s="36">
        <v>143.26666666666665</v>
      </c>
      <c r="K299" s="31">
        <v>140.8</v>
      </c>
      <c r="L299" s="31">
        <v>138.3</v>
      </c>
      <c r="M299" s="31">
        <v>23.53789</v>
      </c>
      <c r="N299" s="1"/>
      <c r="O299" s="1"/>
    </row>
    <row r="300" spans="1:15" ht="12.75" customHeight="1">
      <c r="A300" s="33">
        <v>290</v>
      </c>
      <c r="B300" s="53" t="s">
        <v>282</v>
      </c>
      <c r="C300" s="31">
        <v>970.95</v>
      </c>
      <c r="D300" s="36">
        <v>973.6333333333333</v>
      </c>
      <c r="E300" s="36">
        <v>965.3166666666666</v>
      </c>
      <c r="F300" s="36">
        <v>959.6833333333333</v>
      </c>
      <c r="G300" s="36">
        <v>951.3666666666666</v>
      </c>
      <c r="H300" s="36">
        <v>979.2666666666667</v>
      </c>
      <c r="I300" s="36">
        <v>987.5833333333335</v>
      </c>
      <c r="J300" s="36">
        <v>993.2166666666667</v>
      </c>
      <c r="K300" s="31">
        <v>981.95</v>
      </c>
      <c r="L300" s="31">
        <v>968</v>
      </c>
      <c r="M300" s="31">
        <v>18.50855</v>
      </c>
      <c r="N300" s="1"/>
      <c r="O300" s="1"/>
    </row>
    <row r="301" spans="1:15" ht="12.75" customHeight="1">
      <c r="A301" s="33">
        <v>291</v>
      </c>
      <c r="B301" s="53" t="s">
        <v>283</v>
      </c>
      <c r="C301" s="31">
        <v>6795</v>
      </c>
      <c r="D301" s="36">
        <v>6867.666666666667</v>
      </c>
      <c r="E301" s="36">
        <v>6690.333333333334</v>
      </c>
      <c r="F301" s="36">
        <v>6585.666666666667</v>
      </c>
      <c r="G301" s="36">
        <v>6408.333333333334</v>
      </c>
      <c r="H301" s="36">
        <v>6972.333333333334</v>
      </c>
      <c r="I301" s="36">
        <v>7149.666666666668</v>
      </c>
      <c r="J301" s="36">
        <v>7254.333333333334</v>
      </c>
      <c r="K301" s="31">
        <v>7045</v>
      </c>
      <c r="L301" s="31">
        <v>6763</v>
      </c>
      <c r="M301" s="31">
        <v>0.49336</v>
      </c>
      <c r="N301" s="1"/>
      <c r="O301" s="1"/>
    </row>
    <row r="302" spans="1:15" ht="12.75" customHeight="1">
      <c r="A302" s="33">
        <v>292</v>
      </c>
      <c r="B302" s="53" t="s">
        <v>168</v>
      </c>
      <c r="C302" s="31">
        <v>1622.25</v>
      </c>
      <c r="D302" s="36">
        <v>1620.7</v>
      </c>
      <c r="E302" s="36">
        <v>1599.45</v>
      </c>
      <c r="F302" s="36">
        <v>1576.65</v>
      </c>
      <c r="G302" s="36">
        <v>1555.4</v>
      </c>
      <c r="H302" s="36">
        <v>1643.5</v>
      </c>
      <c r="I302" s="36">
        <v>1664.75</v>
      </c>
      <c r="J302" s="36">
        <v>1687.55</v>
      </c>
      <c r="K302" s="31">
        <v>1641.95</v>
      </c>
      <c r="L302" s="31">
        <v>1597.9</v>
      </c>
      <c r="M302" s="31">
        <v>13.18503</v>
      </c>
      <c r="N302" s="1"/>
      <c r="O302" s="1"/>
    </row>
    <row r="303" spans="1:15" ht="12.75" customHeight="1">
      <c r="A303" s="33">
        <v>293</v>
      </c>
      <c r="B303" s="53" t="s">
        <v>441</v>
      </c>
      <c r="C303" s="31">
        <v>1178.05</v>
      </c>
      <c r="D303" s="36">
        <v>1181.9166666666667</v>
      </c>
      <c r="E303" s="36">
        <v>1169.1333333333334</v>
      </c>
      <c r="F303" s="36">
        <v>1160.2166666666667</v>
      </c>
      <c r="G303" s="36">
        <v>1147.4333333333334</v>
      </c>
      <c r="H303" s="36">
        <v>1190.8333333333335</v>
      </c>
      <c r="I303" s="36">
        <v>1203.6166666666668</v>
      </c>
      <c r="J303" s="36">
        <v>1212.5333333333335</v>
      </c>
      <c r="K303" s="31">
        <v>1194.7</v>
      </c>
      <c r="L303" s="31">
        <v>1173</v>
      </c>
      <c r="M303" s="31">
        <v>0.2265</v>
      </c>
      <c r="N303" s="1"/>
      <c r="O303" s="1"/>
    </row>
    <row r="304" spans="1:15" ht="12.75" customHeight="1">
      <c r="A304" s="33">
        <v>294</v>
      </c>
      <c r="B304" s="53" t="s">
        <v>442</v>
      </c>
      <c r="C304" s="31">
        <v>75.55</v>
      </c>
      <c r="D304" s="36">
        <v>75.73333333333333</v>
      </c>
      <c r="E304" s="36">
        <v>74.61666666666667</v>
      </c>
      <c r="F304" s="36">
        <v>73.68333333333334</v>
      </c>
      <c r="G304" s="36">
        <v>72.56666666666668</v>
      </c>
      <c r="H304" s="36">
        <v>76.66666666666667</v>
      </c>
      <c r="I304" s="36">
        <v>77.78333333333332</v>
      </c>
      <c r="J304" s="36">
        <v>78.71666666666667</v>
      </c>
      <c r="K304" s="31">
        <v>76.85</v>
      </c>
      <c r="L304" s="31">
        <v>74.8</v>
      </c>
      <c r="M304" s="31">
        <v>15.15968</v>
      </c>
      <c r="N304" s="1"/>
      <c r="O304" s="1"/>
    </row>
    <row r="305" spans="1:15" ht="12.75" customHeight="1">
      <c r="A305" s="33">
        <v>295</v>
      </c>
      <c r="B305" s="53" t="s">
        <v>181</v>
      </c>
      <c r="C305" s="31">
        <v>131716.5</v>
      </c>
      <c r="D305" s="36">
        <v>132188.66666666666</v>
      </c>
      <c r="E305" s="36">
        <v>131027.83333333331</v>
      </c>
      <c r="F305" s="36">
        <v>130339.16666666666</v>
      </c>
      <c r="G305" s="36">
        <v>129178.33333333331</v>
      </c>
      <c r="H305" s="36">
        <v>132877.3333333333</v>
      </c>
      <c r="I305" s="36">
        <v>134038.16666666663</v>
      </c>
      <c r="J305" s="36">
        <v>134726.8333333333</v>
      </c>
      <c r="K305" s="31">
        <v>133349.5</v>
      </c>
      <c r="L305" s="31">
        <v>131500</v>
      </c>
      <c r="M305" s="31">
        <v>0.04795</v>
      </c>
      <c r="N305" s="1"/>
      <c r="O305" s="1"/>
    </row>
    <row r="306" spans="1:15" ht="12.75" customHeight="1">
      <c r="A306" s="33">
        <v>296</v>
      </c>
      <c r="B306" s="53" t="s">
        <v>443</v>
      </c>
      <c r="C306" s="31">
        <v>1865.35</v>
      </c>
      <c r="D306" s="36">
        <v>1883.7833333333335</v>
      </c>
      <c r="E306" s="36">
        <v>1842.566666666667</v>
      </c>
      <c r="F306" s="36">
        <v>1819.7833333333335</v>
      </c>
      <c r="G306" s="36">
        <v>1778.566666666667</v>
      </c>
      <c r="H306" s="36">
        <v>1906.566666666667</v>
      </c>
      <c r="I306" s="36">
        <v>1947.7833333333338</v>
      </c>
      <c r="J306" s="36">
        <v>1970.566666666667</v>
      </c>
      <c r="K306" s="31">
        <v>1925</v>
      </c>
      <c r="L306" s="31">
        <v>1861</v>
      </c>
      <c r="M306" s="31">
        <v>1.68799</v>
      </c>
      <c r="N306" s="1"/>
      <c r="O306" s="1"/>
    </row>
    <row r="307" spans="1:15" ht="12.75" customHeight="1">
      <c r="A307" s="33">
        <v>297</v>
      </c>
      <c r="B307" s="53" t="s">
        <v>444</v>
      </c>
      <c r="C307" s="31">
        <v>1198.3</v>
      </c>
      <c r="D307" s="36">
        <v>1211</v>
      </c>
      <c r="E307" s="36">
        <v>1168.05</v>
      </c>
      <c r="F307" s="36">
        <v>1137.8</v>
      </c>
      <c r="G307" s="36">
        <v>1094.85</v>
      </c>
      <c r="H307" s="36">
        <v>1241.25</v>
      </c>
      <c r="I307" s="36">
        <v>1284.1999999999998</v>
      </c>
      <c r="J307" s="36">
        <v>1314.45</v>
      </c>
      <c r="K307" s="31">
        <v>1253.95</v>
      </c>
      <c r="L307" s="31">
        <v>1180.75</v>
      </c>
      <c r="M307" s="31">
        <v>8.20102</v>
      </c>
      <c r="N307" s="1"/>
      <c r="O307" s="1"/>
    </row>
    <row r="308" spans="1:15" ht="12.75" customHeight="1">
      <c r="A308" s="33">
        <v>298</v>
      </c>
      <c r="B308" s="53" t="s">
        <v>178</v>
      </c>
      <c r="C308" s="31">
        <v>1428.7</v>
      </c>
      <c r="D308" s="36">
        <v>1438.5833333333333</v>
      </c>
      <c r="E308" s="36">
        <v>1415.6666666666665</v>
      </c>
      <c r="F308" s="36">
        <v>1402.6333333333332</v>
      </c>
      <c r="G308" s="36">
        <v>1379.7166666666665</v>
      </c>
      <c r="H308" s="36">
        <v>1451.6166666666666</v>
      </c>
      <c r="I308" s="36">
        <v>1474.533333333333</v>
      </c>
      <c r="J308" s="36">
        <v>1487.5666666666666</v>
      </c>
      <c r="K308" s="31">
        <v>1461.5</v>
      </c>
      <c r="L308" s="31">
        <v>1425.55</v>
      </c>
      <c r="M308" s="31">
        <v>1.87193</v>
      </c>
      <c r="N308" s="1"/>
      <c r="O308" s="1"/>
    </row>
    <row r="309" spans="1:15" ht="12.75" customHeight="1">
      <c r="A309" s="33">
        <v>299</v>
      </c>
      <c r="B309" s="53" t="s">
        <v>170</v>
      </c>
      <c r="C309" s="31">
        <v>303.45</v>
      </c>
      <c r="D309" s="36">
        <v>303.56666666666666</v>
      </c>
      <c r="E309" s="36">
        <v>298.6333333333333</v>
      </c>
      <c r="F309" s="36">
        <v>293.81666666666666</v>
      </c>
      <c r="G309" s="36">
        <v>288.8833333333333</v>
      </c>
      <c r="H309" s="36">
        <v>308.3833333333333</v>
      </c>
      <c r="I309" s="36">
        <v>313.3166666666666</v>
      </c>
      <c r="J309" s="36">
        <v>318.1333333333333</v>
      </c>
      <c r="K309" s="31">
        <v>308.5</v>
      </c>
      <c r="L309" s="31">
        <v>298.75</v>
      </c>
      <c r="M309" s="31">
        <v>30.88593</v>
      </c>
      <c r="N309" s="1"/>
      <c r="O309" s="1"/>
    </row>
    <row r="310" spans="1:15" ht="12.75" customHeight="1">
      <c r="A310" s="33">
        <v>300</v>
      </c>
      <c r="B310" s="53" t="s">
        <v>169</v>
      </c>
      <c r="C310" s="31">
        <v>2070.95</v>
      </c>
      <c r="D310" s="36">
        <v>2070.0333333333333</v>
      </c>
      <c r="E310" s="36">
        <v>2052.5666666666666</v>
      </c>
      <c r="F310" s="36">
        <v>2034.1833333333334</v>
      </c>
      <c r="G310" s="36">
        <v>2016.7166666666667</v>
      </c>
      <c r="H310" s="36">
        <v>2088.4166666666665</v>
      </c>
      <c r="I310" s="36">
        <v>2105.8833333333328</v>
      </c>
      <c r="J310" s="36">
        <v>2124.2666666666664</v>
      </c>
      <c r="K310" s="31">
        <v>2087.5</v>
      </c>
      <c r="L310" s="31">
        <v>2051.65</v>
      </c>
      <c r="M310" s="31">
        <v>40.0866</v>
      </c>
      <c r="N310" s="1"/>
      <c r="O310" s="1"/>
    </row>
    <row r="311" spans="1:15" ht="12.75" customHeight="1">
      <c r="A311" s="33">
        <v>301</v>
      </c>
      <c r="B311" s="53" t="s">
        <v>445</v>
      </c>
      <c r="C311" s="31">
        <v>396.85</v>
      </c>
      <c r="D311" s="36">
        <v>397.98333333333335</v>
      </c>
      <c r="E311" s="36">
        <v>394.3666666666667</v>
      </c>
      <c r="F311" s="36">
        <v>391.8833333333333</v>
      </c>
      <c r="G311" s="36">
        <v>388.26666666666665</v>
      </c>
      <c r="H311" s="36">
        <v>400.4666666666667</v>
      </c>
      <c r="I311" s="36">
        <v>404.08333333333337</v>
      </c>
      <c r="J311" s="36">
        <v>406.5666666666667</v>
      </c>
      <c r="K311" s="31">
        <v>401.6</v>
      </c>
      <c r="L311" s="31">
        <v>395.5</v>
      </c>
      <c r="M311" s="31">
        <v>0.70261</v>
      </c>
      <c r="N311" s="1"/>
      <c r="O311" s="1"/>
    </row>
    <row r="312" spans="1:15" ht="12.75" customHeight="1">
      <c r="A312" s="33">
        <v>302</v>
      </c>
      <c r="B312" s="53" t="s">
        <v>446</v>
      </c>
      <c r="C312" s="31">
        <v>649.75</v>
      </c>
      <c r="D312" s="36">
        <v>642.2333333333333</v>
      </c>
      <c r="E312" s="36">
        <v>627.5666666666667</v>
      </c>
      <c r="F312" s="36">
        <v>605.3833333333333</v>
      </c>
      <c r="G312" s="36">
        <v>590.7166666666667</v>
      </c>
      <c r="H312" s="36">
        <v>664.4166666666667</v>
      </c>
      <c r="I312" s="36">
        <v>679.0833333333333</v>
      </c>
      <c r="J312" s="36">
        <v>701.2666666666668</v>
      </c>
      <c r="K312" s="31">
        <v>656.9</v>
      </c>
      <c r="L312" s="31">
        <v>620.05</v>
      </c>
      <c r="M312" s="31">
        <v>14.61737</v>
      </c>
      <c r="N312" s="1"/>
      <c r="O312" s="1"/>
    </row>
    <row r="313" spans="1:15" ht="12.75" customHeight="1">
      <c r="A313" s="33">
        <v>303</v>
      </c>
      <c r="B313" s="53" t="s">
        <v>171</v>
      </c>
      <c r="C313" s="31">
        <v>195.9</v>
      </c>
      <c r="D313" s="36">
        <v>197.26666666666665</v>
      </c>
      <c r="E313" s="36">
        <v>192.6333333333333</v>
      </c>
      <c r="F313" s="36">
        <v>189.36666666666665</v>
      </c>
      <c r="G313" s="36">
        <v>184.7333333333333</v>
      </c>
      <c r="H313" s="36">
        <v>200.5333333333333</v>
      </c>
      <c r="I313" s="36">
        <v>205.16666666666663</v>
      </c>
      <c r="J313" s="36">
        <v>208.4333333333333</v>
      </c>
      <c r="K313" s="31">
        <v>201.9</v>
      </c>
      <c r="L313" s="31">
        <v>194</v>
      </c>
      <c r="M313" s="31">
        <v>83.65378</v>
      </c>
      <c r="N313" s="1"/>
      <c r="O313" s="1"/>
    </row>
    <row r="314" spans="1:15" ht="12.75" customHeight="1">
      <c r="A314" s="33">
        <v>304</v>
      </c>
      <c r="B314" s="53" t="s">
        <v>447</v>
      </c>
      <c r="C314" s="31">
        <v>221.9</v>
      </c>
      <c r="D314" s="36">
        <v>224.53333333333333</v>
      </c>
      <c r="E314" s="36">
        <v>218.16666666666666</v>
      </c>
      <c r="F314" s="36">
        <v>214.43333333333334</v>
      </c>
      <c r="G314" s="36">
        <v>208.06666666666666</v>
      </c>
      <c r="H314" s="36">
        <v>228.26666666666665</v>
      </c>
      <c r="I314" s="36">
        <v>234.63333333333333</v>
      </c>
      <c r="J314" s="36">
        <v>238.36666666666665</v>
      </c>
      <c r="K314" s="31">
        <v>230.9</v>
      </c>
      <c r="L314" s="31">
        <v>220.8</v>
      </c>
      <c r="M314" s="31">
        <v>45.28615</v>
      </c>
      <c r="N314" s="1"/>
      <c r="O314" s="1"/>
    </row>
    <row r="315" spans="1:15" ht="12.75" customHeight="1">
      <c r="A315" s="33">
        <v>305</v>
      </c>
      <c r="B315" s="53" t="s">
        <v>840</v>
      </c>
      <c r="C315" s="31">
        <v>2320.35</v>
      </c>
      <c r="D315" s="36">
        <v>2326.7833333333333</v>
      </c>
      <c r="E315" s="36">
        <v>2303.5666666666666</v>
      </c>
      <c r="F315" s="36">
        <v>2286.7833333333333</v>
      </c>
      <c r="G315" s="36">
        <v>2263.5666666666666</v>
      </c>
      <c r="H315" s="36">
        <v>2343.5666666666666</v>
      </c>
      <c r="I315" s="36">
        <v>2366.783333333333</v>
      </c>
      <c r="J315" s="36">
        <v>2383.5666666666666</v>
      </c>
      <c r="K315" s="31">
        <v>2350</v>
      </c>
      <c r="L315" s="31">
        <v>2310</v>
      </c>
      <c r="M315" s="31">
        <v>2.56244</v>
      </c>
      <c r="N315" s="1"/>
      <c r="O315" s="1"/>
    </row>
    <row r="316" spans="1:15" ht="12.75" customHeight="1">
      <c r="A316" s="33">
        <v>306</v>
      </c>
      <c r="B316" s="53" t="s">
        <v>172</v>
      </c>
      <c r="C316" s="31">
        <v>514.55</v>
      </c>
      <c r="D316" s="36">
        <v>515.6</v>
      </c>
      <c r="E316" s="36">
        <v>511.9000000000001</v>
      </c>
      <c r="F316" s="36">
        <v>509.2500000000001</v>
      </c>
      <c r="G316" s="36">
        <v>505.5500000000002</v>
      </c>
      <c r="H316" s="36">
        <v>518.25</v>
      </c>
      <c r="I316" s="36">
        <v>521.95</v>
      </c>
      <c r="J316" s="36">
        <v>524.5999999999999</v>
      </c>
      <c r="K316" s="31">
        <v>519.3</v>
      </c>
      <c r="L316" s="31">
        <v>512.95</v>
      </c>
      <c r="M316" s="31">
        <v>9.00595</v>
      </c>
      <c r="N316" s="1"/>
      <c r="O316" s="1"/>
    </row>
    <row r="317" spans="1:15" ht="12.75" customHeight="1">
      <c r="A317" s="33">
        <v>307</v>
      </c>
      <c r="B317" s="53" t="s">
        <v>173</v>
      </c>
      <c r="C317" s="31">
        <v>12266.55</v>
      </c>
      <c r="D317" s="36">
        <v>12383.85</v>
      </c>
      <c r="E317" s="36">
        <v>12107.7</v>
      </c>
      <c r="F317" s="36">
        <v>11948.85</v>
      </c>
      <c r="G317" s="36">
        <v>11672.7</v>
      </c>
      <c r="H317" s="36">
        <v>12542.7</v>
      </c>
      <c r="I317" s="36">
        <v>12818.849999999999</v>
      </c>
      <c r="J317" s="36">
        <v>12977.7</v>
      </c>
      <c r="K317" s="31">
        <v>12660</v>
      </c>
      <c r="L317" s="31">
        <v>12225</v>
      </c>
      <c r="M317" s="31">
        <v>9.73366</v>
      </c>
      <c r="N317" s="1"/>
      <c r="O317" s="1"/>
    </row>
    <row r="318" spans="1:15" ht="12.75" customHeight="1">
      <c r="A318" s="33">
        <v>308</v>
      </c>
      <c r="B318" s="53" t="s">
        <v>448</v>
      </c>
      <c r="C318" s="31">
        <v>2614.75</v>
      </c>
      <c r="D318" s="36">
        <v>2619.9166666666665</v>
      </c>
      <c r="E318" s="36">
        <v>2589.833333333333</v>
      </c>
      <c r="F318" s="36">
        <v>2564.9166666666665</v>
      </c>
      <c r="G318" s="36">
        <v>2534.833333333333</v>
      </c>
      <c r="H318" s="36">
        <v>2644.833333333333</v>
      </c>
      <c r="I318" s="36">
        <v>2674.916666666666</v>
      </c>
      <c r="J318" s="36">
        <v>2699.833333333333</v>
      </c>
      <c r="K318" s="31">
        <v>2650</v>
      </c>
      <c r="L318" s="31">
        <v>2595</v>
      </c>
      <c r="M318" s="31">
        <v>0.56464</v>
      </c>
      <c r="N318" s="1"/>
      <c r="O318" s="1"/>
    </row>
    <row r="319" spans="1:15" ht="12.75" customHeight="1">
      <c r="A319" s="33">
        <v>309</v>
      </c>
      <c r="B319" s="53" t="s">
        <v>177</v>
      </c>
      <c r="C319" s="31">
        <v>1034.25</v>
      </c>
      <c r="D319" s="36">
        <v>1031.8166666666666</v>
      </c>
      <c r="E319" s="36">
        <v>1007.4333333333332</v>
      </c>
      <c r="F319" s="36">
        <v>980.6166666666666</v>
      </c>
      <c r="G319" s="36">
        <v>956.2333333333331</v>
      </c>
      <c r="H319" s="36">
        <v>1058.6333333333332</v>
      </c>
      <c r="I319" s="36">
        <v>1083.0166666666664</v>
      </c>
      <c r="J319" s="36">
        <v>1109.8333333333333</v>
      </c>
      <c r="K319" s="31">
        <v>1056.2</v>
      </c>
      <c r="L319" s="31">
        <v>1005</v>
      </c>
      <c r="M319" s="31">
        <v>6.72399</v>
      </c>
      <c r="N319" s="1"/>
      <c r="O319" s="1"/>
    </row>
    <row r="320" spans="1:15" ht="12.75" customHeight="1">
      <c r="A320" s="33">
        <v>310</v>
      </c>
      <c r="B320" s="53" t="s">
        <v>284</v>
      </c>
      <c r="C320" s="31">
        <v>870.45</v>
      </c>
      <c r="D320" s="36">
        <v>872.4166666666666</v>
      </c>
      <c r="E320" s="36">
        <v>850.0333333333333</v>
      </c>
      <c r="F320" s="36">
        <v>829.6166666666667</v>
      </c>
      <c r="G320" s="36">
        <v>807.2333333333333</v>
      </c>
      <c r="H320" s="36">
        <v>892.8333333333333</v>
      </c>
      <c r="I320" s="36">
        <v>915.2166666666667</v>
      </c>
      <c r="J320" s="36">
        <v>935.6333333333332</v>
      </c>
      <c r="K320" s="31">
        <v>894.8</v>
      </c>
      <c r="L320" s="31">
        <v>852</v>
      </c>
      <c r="M320" s="31">
        <v>29.13519</v>
      </c>
      <c r="N320" s="1"/>
      <c r="O320" s="1"/>
    </row>
    <row r="321" spans="1:15" ht="12.75" customHeight="1">
      <c r="A321" s="33">
        <v>311</v>
      </c>
      <c r="B321" s="53" t="s">
        <v>449</v>
      </c>
      <c r="C321" s="31">
        <v>2214.45</v>
      </c>
      <c r="D321" s="36">
        <v>2221</v>
      </c>
      <c r="E321" s="36">
        <v>2188.45</v>
      </c>
      <c r="F321" s="36">
        <v>2162.45</v>
      </c>
      <c r="G321" s="36">
        <v>2129.8999999999996</v>
      </c>
      <c r="H321" s="36">
        <v>2247</v>
      </c>
      <c r="I321" s="36">
        <v>2279.55</v>
      </c>
      <c r="J321" s="36">
        <v>2305.55</v>
      </c>
      <c r="K321" s="31">
        <v>2253.55</v>
      </c>
      <c r="L321" s="31">
        <v>2195</v>
      </c>
      <c r="M321" s="31">
        <v>8.34505</v>
      </c>
      <c r="N321" s="1"/>
      <c r="O321" s="1"/>
    </row>
    <row r="322" spans="1:15" ht="12.75" customHeight="1">
      <c r="A322" s="33">
        <v>312</v>
      </c>
      <c r="B322" s="53" t="s">
        <v>450</v>
      </c>
      <c r="C322" s="31">
        <v>693.4</v>
      </c>
      <c r="D322" s="36">
        <v>691.7166666666667</v>
      </c>
      <c r="E322" s="36">
        <v>681.0833333333334</v>
      </c>
      <c r="F322" s="36">
        <v>668.7666666666667</v>
      </c>
      <c r="G322" s="36">
        <v>658.1333333333333</v>
      </c>
      <c r="H322" s="36">
        <v>704.0333333333334</v>
      </c>
      <c r="I322" s="36">
        <v>714.6666666666666</v>
      </c>
      <c r="J322" s="36">
        <v>726.9833333333335</v>
      </c>
      <c r="K322" s="31">
        <v>702.35</v>
      </c>
      <c r="L322" s="31">
        <v>679.4</v>
      </c>
      <c r="M322" s="31">
        <v>1.42317</v>
      </c>
      <c r="N322" s="1"/>
      <c r="O322" s="1"/>
    </row>
    <row r="323" spans="1:15" ht="12.75" customHeight="1">
      <c r="A323" s="33">
        <v>313</v>
      </c>
      <c r="B323" s="53" t="s">
        <v>451</v>
      </c>
      <c r="C323" s="31">
        <v>1049.2</v>
      </c>
      <c r="D323" s="36">
        <v>1053.2166666666667</v>
      </c>
      <c r="E323" s="36">
        <v>1038.6333333333334</v>
      </c>
      <c r="F323" s="36">
        <v>1028.0666666666668</v>
      </c>
      <c r="G323" s="36">
        <v>1013.4833333333336</v>
      </c>
      <c r="H323" s="36">
        <v>1063.7833333333333</v>
      </c>
      <c r="I323" s="36">
        <v>1078.3666666666663</v>
      </c>
      <c r="J323" s="36">
        <v>1088.9333333333332</v>
      </c>
      <c r="K323" s="31">
        <v>1067.8</v>
      </c>
      <c r="L323" s="31">
        <v>1042.65</v>
      </c>
      <c r="M323" s="31">
        <v>1.16366</v>
      </c>
      <c r="N323" s="1"/>
      <c r="O323" s="1"/>
    </row>
    <row r="324" spans="1:15" ht="12.75" customHeight="1">
      <c r="A324" s="33">
        <v>314</v>
      </c>
      <c r="B324" s="53" t="s">
        <v>176</v>
      </c>
      <c r="C324" s="31">
        <v>1841.45</v>
      </c>
      <c r="D324" s="36">
        <v>1869.4333333333332</v>
      </c>
      <c r="E324" s="36">
        <v>1805.3666666666663</v>
      </c>
      <c r="F324" s="36">
        <v>1769.283333333333</v>
      </c>
      <c r="G324" s="36">
        <v>1705.2166666666662</v>
      </c>
      <c r="H324" s="36">
        <v>1905.5166666666664</v>
      </c>
      <c r="I324" s="36">
        <v>1969.5833333333335</v>
      </c>
      <c r="J324" s="36">
        <v>2005.6666666666665</v>
      </c>
      <c r="K324" s="31">
        <v>1933.5</v>
      </c>
      <c r="L324" s="31">
        <v>1833.35</v>
      </c>
      <c r="M324" s="31">
        <v>24.70085</v>
      </c>
      <c r="N324" s="1"/>
      <c r="O324" s="1"/>
    </row>
    <row r="325" spans="1:15" ht="12.75" customHeight="1">
      <c r="A325" s="33">
        <v>315</v>
      </c>
      <c r="B325" s="53" t="s">
        <v>839</v>
      </c>
      <c r="C325" s="31">
        <v>414.1</v>
      </c>
      <c r="D325" s="36">
        <v>417.40000000000003</v>
      </c>
      <c r="E325" s="36">
        <v>408.9000000000001</v>
      </c>
      <c r="F325" s="36">
        <v>403.70000000000005</v>
      </c>
      <c r="G325" s="36">
        <v>395.2000000000001</v>
      </c>
      <c r="H325" s="36">
        <v>422.6000000000001</v>
      </c>
      <c r="I325" s="36">
        <v>431.09999999999997</v>
      </c>
      <c r="J325" s="36">
        <v>436.30000000000007</v>
      </c>
      <c r="K325" s="31">
        <v>425.9</v>
      </c>
      <c r="L325" s="31">
        <v>412.2</v>
      </c>
      <c r="M325" s="31">
        <v>1.86895</v>
      </c>
      <c r="N325" s="1"/>
      <c r="O325" s="1"/>
    </row>
    <row r="326" spans="1:15" ht="12.75" customHeight="1">
      <c r="A326" s="33">
        <v>316</v>
      </c>
      <c r="B326" s="53" t="s">
        <v>285</v>
      </c>
      <c r="C326" s="31">
        <v>69.6</v>
      </c>
      <c r="D326" s="36">
        <v>69.38333333333334</v>
      </c>
      <c r="E326" s="36">
        <v>68.56666666666668</v>
      </c>
      <c r="F326" s="36">
        <v>67.53333333333333</v>
      </c>
      <c r="G326" s="36">
        <v>66.71666666666667</v>
      </c>
      <c r="H326" s="36">
        <v>70.41666666666669</v>
      </c>
      <c r="I326" s="36">
        <v>71.23333333333335</v>
      </c>
      <c r="J326" s="36">
        <v>72.2666666666667</v>
      </c>
      <c r="K326" s="31">
        <v>70.2</v>
      </c>
      <c r="L326" s="31">
        <v>68.35</v>
      </c>
      <c r="M326" s="31">
        <v>77.64632</v>
      </c>
      <c r="N326" s="1"/>
      <c r="O326" s="1"/>
    </row>
    <row r="327" spans="1:15" ht="12.75" customHeight="1">
      <c r="A327" s="33">
        <v>317</v>
      </c>
      <c r="B327" s="53" t="s">
        <v>452</v>
      </c>
      <c r="C327" s="31">
        <v>2057.5</v>
      </c>
      <c r="D327" s="36">
        <v>2047.8666666666668</v>
      </c>
      <c r="E327" s="36">
        <v>2019.7333333333336</v>
      </c>
      <c r="F327" s="36">
        <v>1981.9666666666667</v>
      </c>
      <c r="G327" s="36">
        <v>1953.8333333333335</v>
      </c>
      <c r="H327" s="36">
        <v>2085.6333333333337</v>
      </c>
      <c r="I327" s="36">
        <v>2113.766666666667</v>
      </c>
      <c r="J327" s="36">
        <v>2151.5333333333338</v>
      </c>
      <c r="K327" s="31">
        <v>2076</v>
      </c>
      <c r="L327" s="31">
        <v>2010.1</v>
      </c>
      <c r="M327" s="31">
        <v>2.2774</v>
      </c>
      <c r="N327" s="1"/>
      <c r="O327" s="1"/>
    </row>
    <row r="328" spans="1:15" ht="12.75" customHeight="1">
      <c r="A328" s="33">
        <v>318</v>
      </c>
      <c r="B328" s="53" t="s">
        <v>180</v>
      </c>
      <c r="C328" s="31">
        <v>2446.15</v>
      </c>
      <c r="D328" s="36">
        <v>2453.5833333333335</v>
      </c>
      <c r="E328" s="36">
        <v>2431.116666666667</v>
      </c>
      <c r="F328" s="36">
        <v>2416.0833333333335</v>
      </c>
      <c r="G328" s="36">
        <v>2393.616666666667</v>
      </c>
      <c r="H328" s="36">
        <v>2468.616666666667</v>
      </c>
      <c r="I328" s="36">
        <v>2491.083333333333</v>
      </c>
      <c r="J328" s="36">
        <v>2506.116666666667</v>
      </c>
      <c r="K328" s="31">
        <v>2476.05</v>
      </c>
      <c r="L328" s="31">
        <v>2438.55</v>
      </c>
      <c r="M328" s="31">
        <v>4.82559</v>
      </c>
      <c r="N328" s="1"/>
      <c r="O328" s="1"/>
    </row>
    <row r="329" spans="1:15" ht="12.75" customHeight="1">
      <c r="A329" s="33">
        <v>319</v>
      </c>
      <c r="B329" s="53" t="s">
        <v>175</v>
      </c>
      <c r="C329" s="31">
        <v>3818.25</v>
      </c>
      <c r="D329" s="36">
        <v>3899.2833333333333</v>
      </c>
      <c r="E329" s="36">
        <v>3725.9666666666667</v>
      </c>
      <c r="F329" s="36">
        <v>3633.6833333333334</v>
      </c>
      <c r="G329" s="36">
        <v>3460.366666666667</v>
      </c>
      <c r="H329" s="36">
        <v>3991.5666666666666</v>
      </c>
      <c r="I329" s="36">
        <v>4164.883333333333</v>
      </c>
      <c r="J329" s="36">
        <v>4257.166666666666</v>
      </c>
      <c r="K329" s="31">
        <v>4072.6</v>
      </c>
      <c r="L329" s="31">
        <v>3807</v>
      </c>
      <c r="M329" s="31">
        <v>24.20397</v>
      </c>
      <c r="N329" s="1"/>
      <c r="O329" s="1"/>
    </row>
    <row r="330" spans="1:15" ht="12.75" customHeight="1">
      <c r="A330" s="33">
        <v>320</v>
      </c>
      <c r="B330" s="53" t="s">
        <v>182</v>
      </c>
      <c r="C330" s="31">
        <v>1667.35</v>
      </c>
      <c r="D330" s="36">
        <v>1668.2</v>
      </c>
      <c r="E330" s="36">
        <v>1648.25</v>
      </c>
      <c r="F330" s="36">
        <v>1629.1499999999999</v>
      </c>
      <c r="G330" s="36">
        <v>1609.1999999999998</v>
      </c>
      <c r="H330" s="36">
        <v>1687.3000000000002</v>
      </c>
      <c r="I330" s="36">
        <v>1707.2500000000005</v>
      </c>
      <c r="J330" s="36">
        <v>1726.3500000000004</v>
      </c>
      <c r="K330" s="31">
        <v>1688.15</v>
      </c>
      <c r="L330" s="31">
        <v>1649.1</v>
      </c>
      <c r="M330" s="31">
        <v>8.61674</v>
      </c>
      <c r="N330" s="1"/>
      <c r="O330" s="1"/>
    </row>
    <row r="331" spans="1:15" ht="12.75" customHeight="1">
      <c r="A331" s="33">
        <v>321</v>
      </c>
      <c r="B331" s="53" t="s">
        <v>453</v>
      </c>
      <c r="C331" s="31">
        <v>974.25</v>
      </c>
      <c r="D331" s="36">
        <v>972.5833333333334</v>
      </c>
      <c r="E331" s="36">
        <v>953.6666666666667</v>
      </c>
      <c r="F331" s="36">
        <v>933.0833333333334</v>
      </c>
      <c r="G331" s="36">
        <v>914.1666666666667</v>
      </c>
      <c r="H331" s="36">
        <v>993.1666666666667</v>
      </c>
      <c r="I331" s="36">
        <v>1012.0833333333335</v>
      </c>
      <c r="J331" s="36">
        <v>1032.6666666666667</v>
      </c>
      <c r="K331" s="31">
        <v>991.5</v>
      </c>
      <c r="L331" s="31">
        <v>952</v>
      </c>
      <c r="M331" s="31">
        <v>8.70156</v>
      </c>
      <c r="N331" s="1"/>
      <c r="O331" s="1"/>
    </row>
    <row r="332" spans="1:15" ht="12.75" customHeight="1">
      <c r="A332" s="33">
        <v>322</v>
      </c>
      <c r="B332" s="53" t="s">
        <v>454</v>
      </c>
      <c r="C332" s="31">
        <v>133.6</v>
      </c>
      <c r="D332" s="36">
        <v>134.6</v>
      </c>
      <c r="E332" s="36">
        <v>132.1</v>
      </c>
      <c r="F332" s="36">
        <v>130.6</v>
      </c>
      <c r="G332" s="36">
        <v>128.1</v>
      </c>
      <c r="H332" s="36">
        <v>136.1</v>
      </c>
      <c r="I332" s="36">
        <v>138.6</v>
      </c>
      <c r="J332" s="36">
        <v>140.1</v>
      </c>
      <c r="K332" s="31">
        <v>137.1</v>
      </c>
      <c r="L332" s="31">
        <v>133.1</v>
      </c>
      <c r="M332" s="31">
        <v>70.87068</v>
      </c>
      <c r="N332" s="1"/>
      <c r="O332" s="1"/>
    </row>
    <row r="333" spans="1:15" ht="12.75" customHeight="1">
      <c r="A333" s="33">
        <v>323</v>
      </c>
      <c r="B333" s="53" t="s">
        <v>455</v>
      </c>
      <c r="C333" s="31">
        <v>257.65</v>
      </c>
      <c r="D333" s="36">
        <v>260.45</v>
      </c>
      <c r="E333" s="36">
        <v>253.34999999999997</v>
      </c>
      <c r="F333" s="36">
        <v>249.04999999999995</v>
      </c>
      <c r="G333" s="36">
        <v>241.94999999999993</v>
      </c>
      <c r="H333" s="36">
        <v>264.75</v>
      </c>
      <c r="I333" s="36">
        <v>271.85</v>
      </c>
      <c r="J333" s="36">
        <v>276.15000000000003</v>
      </c>
      <c r="K333" s="31">
        <v>267.55</v>
      </c>
      <c r="L333" s="31">
        <v>256.15</v>
      </c>
      <c r="M333" s="31">
        <v>52.82838</v>
      </c>
      <c r="N333" s="1"/>
      <c r="O333" s="1"/>
    </row>
    <row r="334" spans="1:15" ht="12.75" customHeight="1">
      <c r="A334" s="33">
        <v>324</v>
      </c>
      <c r="B334" s="53" t="s">
        <v>456</v>
      </c>
      <c r="C334" s="31">
        <v>92.25</v>
      </c>
      <c r="D334" s="36">
        <v>92.76666666666665</v>
      </c>
      <c r="E334" s="36">
        <v>91.3333333333333</v>
      </c>
      <c r="F334" s="36">
        <v>90.41666666666664</v>
      </c>
      <c r="G334" s="36">
        <v>88.98333333333329</v>
      </c>
      <c r="H334" s="36">
        <v>93.68333333333331</v>
      </c>
      <c r="I334" s="36">
        <v>95.11666666666665</v>
      </c>
      <c r="J334" s="36">
        <v>96.03333333333332</v>
      </c>
      <c r="K334" s="31">
        <v>94.2</v>
      </c>
      <c r="L334" s="31">
        <v>91.85</v>
      </c>
      <c r="M334" s="31">
        <v>484.18306</v>
      </c>
      <c r="N334" s="1"/>
      <c r="O334" s="1"/>
    </row>
    <row r="335" spans="1:15" ht="12.75" customHeight="1">
      <c r="A335" s="33">
        <v>325</v>
      </c>
      <c r="B335" s="53" t="s">
        <v>457</v>
      </c>
      <c r="C335" s="31">
        <v>235.2</v>
      </c>
      <c r="D335" s="36">
        <v>237.81666666666663</v>
      </c>
      <c r="E335" s="36">
        <v>231.78333333333327</v>
      </c>
      <c r="F335" s="36">
        <v>228.36666666666665</v>
      </c>
      <c r="G335" s="36">
        <v>222.3333333333333</v>
      </c>
      <c r="H335" s="36">
        <v>241.23333333333326</v>
      </c>
      <c r="I335" s="36">
        <v>247.26666666666662</v>
      </c>
      <c r="J335" s="36">
        <v>250.68333333333325</v>
      </c>
      <c r="K335" s="31">
        <v>243.85</v>
      </c>
      <c r="L335" s="31">
        <v>234.4</v>
      </c>
      <c r="M335" s="31">
        <v>59.82763</v>
      </c>
      <c r="N335" s="1"/>
      <c r="O335" s="1"/>
    </row>
    <row r="336" spans="1:15" ht="12.75" customHeight="1">
      <c r="A336" s="33">
        <v>326</v>
      </c>
      <c r="B336" s="53" t="s">
        <v>187</v>
      </c>
      <c r="C336" s="31">
        <v>238.9</v>
      </c>
      <c r="D336" s="36">
        <v>240.10000000000002</v>
      </c>
      <c r="E336" s="36">
        <v>236.90000000000003</v>
      </c>
      <c r="F336" s="36">
        <v>234.9</v>
      </c>
      <c r="G336" s="36">
        <v>231.70000000000002</v>
      </c>
      <c r="H336" s="36">
        <v>242.10000000000005</v>
      </c>
      <c r="I336" s="36">
        <v>245.30000000000004</v>
      </c>
      <c r="J336" s="36">
        <v>247.30000000000007</v>
      </c>
      <c r="K336" s="31">
        <v>243.3</v>
      </c>
      <c r="L336" s="31">
        <v>238.1</v>
      </c>
      <c r="M336" s="31">
        <v>158.38383</v>
      </c>
      <c r="N336" s="1"/>
      <c r="O336" s="1"/>
    </row>
    <row r="337" spans="1:15" ht="12.75" customHeight="1">
      <c r="A337" s="33">
        <v>327</v>
      </c>
      <c r="B337" s="53" t="s">
        <v>837</v>
      </c>
      <c r="C337" s="31">
        <v>63.9</v>
      </c>
      <c r="D337" s="36">
        <v>65.08333333333333</v>
      </c>
      <c r="E337" s="36">
        <v>62.26666666666665</v>
      </c>
      <c r="F337" s="36">
        <v>60.633333333333326</v>
      </c>
      <c r="G337" s="36">
        <v>57.81666666666665</v>
      </c>
      <c r="H337" s="36">
        <v>66.71666666666665</v>
      </c>
      <c r="I337" s="36">
        <v>69.53333333333335</v>
      </c>
      <c r="J337" s="36">
        <v>71.16666666666666</v>
      </c>
      <c r="K337" s="31">
        <v>67.9</v>
      </c>
      <c r="L337" s="31">
        <v>63.45</v>
      </c>
      <c r="M337" s="31">
        <v>434.77552</v>
      </c>
      <c r="N337" s="1"/>
      <c r="O337" s="1"/>
    </row>
    <row r="338" spans="1:15" ht="12.75" customHeight="1">
      <c r="A338" s="33">
        <v>328</v>
      </c>
      <c r="B338" s="53" t="s">
        <v>189</v>
      </c>
      <c r="C338" s="31">
        <v>361.75</v>
      </c>
      <c r="D338" s="36">
        <v>365.75</v>
      </c>
      <c r="E338" s="36">
        <v>357</v>
      </c>
      <c r="F338" s="36">
        <v>352.25</v>
      </c>
      <c r="G338" s="36">
        <v>343.5</v>
      </c>
      <c r="H338" s="36">
        <v>370.5</v>
      </c>
      <c r="I338" s="36">
        <v>379.25</v>
      </c>
      <c r="J338" s="36">
        <v>384</v>
      </c>
      <c r="K338" s="31">
        <v>374.5</v>
      </c>
      <c r="L338" s="31">
        <v>361</v>
      </c>
      <c r="M338" s="31">
        <v>309.24494</v>
      </c>
      <c r="N338" s="1"/>
      <c r="O338" s="1"/>
    </row>
    <row r="339" spans="1:15" ht="12.75" customHeight="1">
      <c r="A339" s="33">
        <v>329</v>
      </c>
      <c r="B339" s="53" t="s">
        <v>459</v>
      </c>
      <c r="C339" s="31">
        <v>1288.4</v>
      </c>
      <c r="D339" s="36">
        <v>1301.3999999999999</v>
      </c>
      <c r="E339" s="36">
        <v>1267.0499999999997</v>
      </c>
      <c r="F339" s="36">
        <v>1245.6999999999998</v>
      </c>
      <c r="G339" s="36">
        <v>1211.3499999999997</v>
      </c>
      <c r="H339" s="36">
        <v>1322.7499999999998</v>
      </c>
      <c r="I339" s="36">
        <v>1357.0999999999997</v>
      </c>
      <c r="J339" s="36">
        <v>1378.4499999999998</v>
      </c>
      <c r="K339" s="31">
        <v>1335.75</v>
      </c>
      <c r="L339" s="31">
        <v>1280.05</v>
      </c>
      <c r="M339" s="31">
        <v>2.11032</v>
      </c>
      <c r="N339" s="1"/>
      <c r="O339" s="1"/>
    </row>
    <row r="340" spans="1:15" ht="12.75" customHeight="1">
      <c r="A340" s="33">
        <v>330</v>
      </c>
      <c r="B340" s="53" t="s">
        <v>183</v>
      </c>
      <c r="C340" s="31">
        <v>178.2</v>
      </c>
      <c r="D340" s="36">
        <v>179.71666666666667</v>
      </c>
      <c r="E340" s="36">
        <v>175.98333333333335</v>
      </c>
      <c r="F340" s="36">
        <v>173.76666666666668</v>
      </c>
      <c r="G340" s="36">
        <v>170.03333333333336</v>
      </c>
      <c r="H340" s="36">
        <v>181.93333333333334</v>
      </c>
      <c r="I340" s="36">
        <v>185.66666666666663</v>
      </c>
      <c r="J340" s="36">
        <v>187.88333333333333</v>
      </c>
      <c r="K340" s="31">
        <v>183.45</v>
      </c>
      <c r="L340" s="31">
        <v>177.5</v>
      </c>
      <c r="M340" s="31">
        <v>202.281</v>
      </c>
      <c r="N340" s="1"/>
      <c r="O340" s="1"/>
    </row>
    <row r="341" spans="1:15" ht="12.75" customHeight="1">
      <c r="A341" s="33">
        <v>331</v>
      </c>
      <c r="B341" s="53" t="s">
        <v>185</v>
      </c>
      <c r="C341" s="31">
        <v>3296.65</v>
      </c>
      <c r="D341" s="36">
        <v>3281.9499999999994</v>
      </c>
      <c r="E341" s="36">
        <v>3243.8999999999987</v>
      </c>
      <c r="F341" s="36">
        <v>3191.149999999999</v>
      </c>
      <c r="G341" s="36">
        <v>3153.0999999999985</v>
      </c>
      <c r="H341" s="36">
        <v>3334.699999999999</v>
      </c>
      <c r="I341" s="36">
        <v>3372.749999999999</v>
      </c>
      <c r="J341" s="36">
        <v>3425.499999999999</v>
      </c>
      <c r="K341" s="31">
        <v>3320</v>
      </c>
      <c r="L341" s="31">
        <v>3229.2</v>
      </c>
      <c r="M341" s="31">
        <v>5.68001</v>
      </c>
      <c r="N341" s="1"/>
      <c r="O341" s="1"/>
    </row>
    <row r="342" spans="1:15" ht="12.75" customHeight="1">
      <c r="A342" s="33">
        <v>332</v>
      </c>
      <c r="B342" s="53" t="s">
        <v>460</v>
      </c>
      <c r="C342" s="31">
        <v>654.2</v>
      </c>
      <c r="D342" s="36">
        <v>662.85</v>
      </c>
      <c r="E342" s="36">
        <v>643.1</v>
      </c>
      <c r="F342" s="36">
        <v>632</v>
      </c>
      <c r="G342" s="36">
        <v>612.25</v>
      </c>
      <c r="H342" s="36">
        <v>673.95</v>
      </c>
      <c r="I342" s="36">
        <v>693.7</v>
      </c>
      <c r="J342" s="36">
        <v>704.8000000000001</v>
      </c>
      <c r="K342" s="31">
        <v>682.6</v>
      </c>
      <c r="L342" s="31">
        <v>651.75</v>
      </c>
      <c r="M342" s="31">
        <v>11.86631</v>
      </c>
      <c r="N342" s="1"/>
      <c r="O342" s="1"/>
    </row>
    <row r="343" spans="1:15" ht="12.75" customHeight="1">
      <c r="A343" s="33">
        <v>333</v>
      </c>
      <c r="B343" s="53" t="s">
        <v>186</v>
      </c>
      <c r="C343" s="31">
        <v>2536.2</v>
      </c>
      <c r="D343" s="36">
        <v>2537.133333333333</v>
      </c>
      <c r="E343" s="36">
        <v>2515.2666666666664</v>
      </c>
      <c r="F343" s="36">
        <v>2494.333333333333</v>
      </c>
      <c r="G343" s="36">
        <v>2472.4666666666662</v>
      </c>
      <c r="H343" s="36">
        <v>2558.0666666666666</v>
      </c>
      <c r="I343" s="36">
        <v>2579.9333333333334</v>
      </c>
      <c r="J343" s="36">
        <v>2600.866666666667</v>
      </c>
      <c r="K343" s="31">
        <v>2559</v>
      </c>
      <c r="L343" s="31">
        <v>2516.2</v>
      </c>
      <c r="M343" s="31">
        <v>12.39965</v>
      </c>
      <c r="N343" s="1"/>
      <c r="O343" s="1"/>
    </row>
    <row r="344" spans="1:15" ht="12.75" customHeight="1">
      <c r="A344" s="33">
        <v>334</v>
      </c>
      <c r="B344" s="53" t="s">
        <v>461</v>
      </c>
      <c r="C344" s="31">
        <v>89.25</v>
      </c>
      <c r="D344" s="36">
        <v>89.31666666666666</v>
      </c>
      <c r="E344" s="36">
        <v>87.93333333333332</v>
      </c>
      <c r="F344" s="36">
        <v>86.61666666666666</v>
      </c>
      <c r="G344" s="36">
        <v>85.23333333333332</v>
      </c>
      <c r="H344" s="36">
        <v>90.63333333333333</v>
      </c>
      <c r="I344" s="36">
        <v>92.01666666666665</v>
      </c>
      <c r="J344" s="36">
        <v>93.33333333333333</v>
      </c>
      <c r="K344" s="31">
        <v>90.7</v>
      </c>
      <c r="L344" s="31">
        <v>88</v>
      </c>
      <c r="M344" s="31">
        <v>3.77751</v>
      </c>
      <c r="N344" s="1"/>
      <c r="O344" s="1"/>
    </row>
    <row r="345" spans="1:15" ht="12.75" customHeight="1">
      <c r="A345" s="33">
        <v>335</v>
      </c>
      <c r="B345" s="53" t="s">
        <v>286</v>
      </c>
      <c r="C345" s="31">
        <v>542.75</v>
      </c>
      <c r="D345" s="36">
        <v>548.1166666666667</v>
      </c>
      <c r="E345" s="36">
        <v>534.6333333333333</v>
      </c>
      <c r="F345" s="36">
        <v>526.5166666666667</v>
      </c>
      <c r="G345" s="36">
        <v>513.0333333333333</v>
      </c>
      <c r="H345" s="36">
        <v>556.2333333333333</v>
      </c>
      <c r="I345" s="36">
        <v>569.7166666666667</v>
      </c>
      <c r="J345" s="36">
        <v>577.8333333333334</v>
      </c>
      <c r="K345" s="31">
        <v>561.6</v>
      </c>
      <c r="L345" s="31">
        <v>540</v>
      </c>
      <c r="M345" s="31">
        <v>15.85002</v>
      </c>
      <c r="N345" s="1"/>
      <c r="O345" s="1"/>
    </row>
    <row r="346" spans="1:15" ht="12.75" customHeight="1">
      <c r="A346" s="33">
        <v>336</v>
      </c>
      <c r="B346" s="53" t="s">
        <v>462</v>
      </c>
      <c r="C346" s="31">
        <v>313.95</v>
      </c>
      <c r="D346" s="36">
        <v>316.06666666666666</v>
      </c>
      <c r="E346" s="36">
        <v>310.8833333333333</v>
      </c>
      <c r="F346" s="36">
        <v>307.81666666666666</v>
      </c>
      <c r="G346" s="36">
        <v>302.6333333333333</v>
      </c>
      <c r="H346" s="36">
        <v>319.1333333333333</v>
      </c>
      <c r="I346" s="36">
        <v>324.3166666666666</v>
      </c>
      <c r="J346" s="36">
        <v>327.3833333333333</v>
      </c>
      <c r="K346" s="31">
        <v>321.25</v>
      </c>
      <c r="L346" s="31">
        <v>313</v>
      </c>
      <c r="M346" s="31">
        <v>17.57864</v>
      </c>
      <c r="N346" s="1"/>
      <c r="O346" s="1"/>
    </row>
    <row r="347" spans="1:15" ht="12.75" customHeight="1">
      <c r="A347" s="33">
        <v>337</v>
      </c>
      <c r="B347" s="53" t="s">
        <v>190</v>
      </c>
      <c r="C347" s="31">
        <v>1500.05</v>
      </c>
      <c r="D347" s="36">
        <v>1511.1833333333334</v>
      </c>
      <c r="E347" s="36">
        <v>1481.8666666666668</v>
      </c>
      <c r="F347" s="36">
        <v>1463.6833333333334</v>
      </c>
      <c r="G347" s="36">
        <v>1434.3666666666668</v>
      </c>
      <c r="H347" s="36">
        <v>1529.3666666666668</v>
      </c>
      <c r="I347" s="36">
        <v>1558.6833333333334</v>
      </c>
      <c r="J347" s="36">
        <v>1576.8666666666668</v>
      </c>
      <c r="K347" s="31">
        <v>1540.5</v>
      </c>
      <c r="L347" s="31">
        <v>1493</v>
      </c>
      <c r="M347" s="31">
        <v>4.32038</v>
      </c>
      <c r="N347" s="1"/>
      <c r="O347" s="1"/>
    </row>
    <row r="348" spans="1:15" ht="12.75" customHeight="1">
      <c r="A348" s="33">
        <v>338</v>
      </c>
      <c r="B348" s="53" t="s">
        <v>192</v>
      </c>
      <c r="C348" s="31">
        <v>265.7</v>
      </c>
      <c r="D348" s="36">
        <v>267.73333333333335</v>
      </c>
      <c r="E348" s="36">
        <v>262.9666666666667</v>
      </c>
      <c r="F348" s="36">
        <v>260.23333333333335</v>
      </c>
      <c r="G348" s="36">
        <v>255.4666666666667</v>
      </c>
      <c r="H348" s="36">
        <v>270.4666666666667</v>
      </c>
      <c r="I348" s="36">
        <v>275.23333333333335</v>
      </c>
      <c r="J348" s="36">
        <v>277.9666666666667</v>
      </c>
      <c r="K348" s="31">
        <v>272.5</v>
      </c>
      <c r="L348" s="31">
        <v>265</v>
      </c>
      <c r="M348" s="31">
        <v>218.94584</v>
      </c>
      <c r="N348" s="1"/>
      <c r="O348" s="1"/>
    </row>
    <row r="349" spans="1:15" ht="12.75" customHeight="1">
      <c r="A349" s="33">
        <v>339</v>
      </c>
      <c r="B349" s="53" t="s">
        <v>287</v>
      </c>
      <c r="C349" s="31">
        <v>611.05</v>
      </c>
      <c r="D349" s="36">
        <v>618.8666666666667</v>
      </c>
      <c r="E349" s="36">
        <v>599.9833333333333</v>
      </c>
      <c r="F349" s="36">
        <v>588.9166666666666</v>
      </c>
      <c r="G349" s="36">
        <v>570.0333333333333</v>
      </c>
      <c r="H349" s="36">
        <v>629.9333333333334</v>
      </c>
      <c r="I349" s="36">
        <v>648.8166666666668</v>
      </c>
      <c r="J349" s="36">
        <v>659.8833333333334</v>
      </c>
      <c r="K349" s="31">
        <v>637.75</v>
      </c>
      <c r="L349" s="31">
        <v>607.8</v>
      </c>
      <c r="M349" s="31">
        <v>68.63145</v>
      </c>
      <c r="N349" s="1"/>
      <c r="O349" s="1"/>
    </row>
    <row r="350" spans="1:15" ht="12.75" customHeight="1">
      <c r="A350" s="33">
        <v>340</v>
      </c>
      <c r="B350" s="53" t="s">
        <v>463</v>
      </c>
      <c r="C350" s="31">
        <v>1826.05</v>
      </c>
      <c r="D350" s="36">
        <v>1838.3166666666666</v>
      </c>
      <c r="E350" s="36">
        <v>1802.7333333333331</v>
      </c>
      <c r="F350" s="36">
        <v>1779.4166666666665</v>
      </c>
      <c r="G350" s="36">
        <v>1743.833333333333</v>
      </c>
      <c r="H350" s="36">
        <v>1861.6333333333332</v>
      </c>
      <c r="I350" s="36">
        <v>1897.2166666666667</v>
      </c>
      <c r="J350" s="36">
        <v>1920.5333333333333</v>
      </c>
      <c r="K350" s="31">
        <v>1873.9</v>
      </c>
      <c r="L350" s="31">
        <v>1815</v>
      </c>
      <c r="M350" s="31">
        <v>5.58777</v>
      </c>
      <c r="N350" s="1"/>
      <c r="O350" s="1"/>
    </row>
    <row r="351" spans="1:15" ht="12.75" customHeight="1">
      <c r="A351" s="33">
        <v>341</v>
      </c>
      <c r="B351" s="53" t="s">
        <v>288</v>
      </c>
      <c r="C351" s="31">
        <v>391.6</v>
      </c>
      <c r="D351" s="36">
        <v>394.9666666666667</v>
      </c>
      <c r="E351" s="36">
        <v>387.6333333333334</v>
      </c>
      <c r="F351" s="36">
        <v>383.6666666666667</v>
      </c>
      <c r="G351" s="36">
        <v>376.33333333333337</v>
      </c>
      <c r="H351" s="36">
        <v>398.9333333333334</v>
      </c>
      <c r="I351" s="36">
        <v>406.26666666666665</v>
      </c>
      <c r="J351" s="36">
        <v>410.2333333333334</v>
      </c>
      <c r="K351" s="31">
        <v>402.3</v>
      </c>
      <c r="L351" s="31">
        <v>391</v>
      </c>
      <c r="M351" s="31">
        <v>13.34563</v>
      </c>
      <c r="N351" s="1"/>
      <c r="O351" s="1"/>
    </row>
    <row r="352" spans="1:15" ht="12.75" customHeight="1">
      <c r="A352" s="33">
        <v>342</v>
      </c>
      <c r="B352" s="53" t="s">
        <v>191</v>
      </c>
      <c r="C352" s="31">
        <v>8204.2</v>
      </c>
      <c r="D352" s="36">
        <v>8248.016666666668</v>
      </c>
      <c r="E352" s="36">
        <v>8146.183333333336</v>
      </c>
      <c r="F352" s="36">
        <v>8088.166666666668</v>
      </c>
      <c r="G352" s="36">
        <v>7986.333333333336</v>
      </c>
      <c r="H352" s="36">
        <v>8306.033333333336</v>
      </c>
      <c r="I352" s="36">
        <v>8407.866666666669</v>
      </c>
      <c r="J352" s="36">
        <v>8465.883333333337</v>
      </c>
      <c r="K352" s="31">
        <v>8349.85</v>
      </c>
      <c r="L352" s="31">
        <v>8190</v>
      </c>
      <c r="M352" s="31">
        <v>2.80609</v>
      </c>
      <c r="N352" s="1"/>
      <c r="O352" s="1"/>
    </row>
    <row r="353" spans="1:15" ht="12.75" customHeight="1">
      <c r="A353" s="33">
        <v>343</v>
      </c>
      <c r="B353" s="53" t="s">
        <v>464</v>
      </c>
      <c r="C353" s="31">
        <v>211.05</v>
      </c>
      <c r="D353" s="36">
        <v>212.13333333333333</v>
      </c>
      <c r="E353" s="36">
        <v>208.91666666666666</v>
      </c>
      <c r="F353" s="36">
        <v>206.78333333333333</v>
      </c>
      <c r="G353" s="36">
        <v>203.56666666666666</v>
      </c>
      <c r="H353" s="36">
        <v>214.26666666666665</v>
      </c>
      <c r="I353" s="36">
        <v>217.48333333333335</v>
      </c>
      <c r="J353" s="36">
        <v>219.61666666666665</v>
      </c>
      <c r="K353" s="31">
        <v>215.35</v>
      </c>
      <c r="L353" s="31">
        <v>210</v>
      </c>
      <c r="M353" s="31">
        <v>3.25932</v>
      </c>
      <c r="N353" s="1"/>
      <c r="O353" s="1"/>
    </row>
    <row r="354" spans="1:15" ht="12.75" customHeight="1">
      <c r="A354" s="33">
        <v>344</v>
      </c>
      <c r="B354" s="53" t="s">
        <v>289</v>
      </c>
      <c r="C354" s="31">
        <v>1264.15</v>
      </c>
      <c r="D354" s="36">
        <v>1286.6666666666667</v>
      </c>
      <c r="E354" s="36">
        <v>1233.5833333333335</v>
      </c>
      <c r="F354" s="36">
        <v>1203.0166666666667</v>
      </c>
      <c r="G354" s="36">
        <v>1149.9333333333334</v>
      </c>
      <c r="H354" s="36">
        <v>1317.2333333333336</v>
      </c>
      <c r="I354" s="36">
        <v>1370.316666666667</v>
      </c>
      <c r="J354" s="36">
        <v>1400.8833333333337</v>
      </c>
      <c r="K354" s="31">
        <v>1339.75</v>
      </c>
      <c r="L354" s="31">
        <v>1256.1</v>
      </c>
      <c r="M354" s="31">
        <v>30.26942</v>
      </c>
      <c r="N354" s="1"/>
      <c r="O354" s="1"/>
    </row>
    <row r="355" spans="1:15" ht="12.75" customHeight="1">
      <c r="A355" s="33">
        <v>345</v>
      </c>
      <c r="B355" s="53" t="s">
        <v>465</v>
      </c>
      <c r="C355" s="31">
        <v>273.5</v>
      </c>
      <c r="D355" s="36">
        <v>275.3333333333333</v>
      </c>
      <c r="E355" s="36">
        <v>271.16666666666663</v>
      </c>
      <c r="F355" s="36">
        <v>268.8333333333333</v>
      </c>
      <c r="G355" s="36">
        <v>264.66666666666663</v>
      </c>
      <c r="H355" s="36">
        <v>277.66666666666663</v>
      </c>
      <c r="I355" s="36">
        <v>281.83333333333326</v>
      </c>
      <c r="J355" s="36">
        <v>284.16666666666663</v>
      </c>
      <c r="K355" s="31">
        <v>279.5</v>
      </c>
      <c r="L355" s="31">
        <v>273</v>
      </c>
      <c r="M355" s="31">
        <v>12.85092</v>
      </c>
      <c r="N355" s="1"/>
      <c r="O355" s="1"/>
    </row>
    <row r="356" spans="1:15" ht="12.75" customHeight="1">
      <c r="A356" s="33">
        <v>346</v>
      </c>
      <c r="B356" s="53" t="s">
        <v>199</v>
      </c>
      <c r="C356" s="31">
        <v>3860.25</v>
      </c>
      <c r="D356" s="36">
        <v>3868.433333333333</v>
      </c>
      <c r="E356" s="36">
        <v>3820.966666666666</v>
      </c>
      <c r="F356" s="36">
        <v>3781.683333333333</v>
      </c>
      <c r="G356" s="36">
        <v>3734.216666666666</v>
      </c>
      <c r="H356" s="36">
        <v>3907.716666666666</v>
      </c>
      <c r="I356" s="36">
        <v>3955.183333333333</v>
      </c>
      <c r="J356" s="36">
        <v>3994.466666666666</v>
      </c>
      <c r="K356" s="31">
        <v>3915.9</v>
      </c>
      <c r="L356" s="31">
        <v>3829.15</v>
      </c>
      <c r="M356" s="31">
        <v>2.89594</v>
      </c>
      <c r="N356" s="1"/>
      <c r="O356" s="1"/>
    </row>
    <row r="357" spans="1:15" ht="12.75" customHeight="1">
      <c r="A357" s="33">
        <v>347</v>
      </c>
      <c r="B357" s="53" t="s">
        <v>466</v>
      </c>
      <c r="C357" s="31">
        <v>762.85</v>
      </c>
      <c r="D357" s="36">
        <v>767.8333333333334</v>
      </c>
      <c r="E357" s="36">
        <v>755.2166666666667</v>
      </c>
      <c r="F357" s="36">
        <v>747.5833333333334</v>
      </c>
      <c r="G357" s="36">
        <v>734.9666666666667</v>
      </c>
      <c r="H357" s="36">
        <v>775.4666666666667</v>
      </c>
      <c r="I357" s="36">
        <v>788.0833333333333</v>
      </c>
      <c r="J357" s="36">
        <v>795.7166666666667</v>
      </c>
      <c r="K357" s="31">
        <v>780.45</v>
      </c>
      <c r="L357" s="31">
        <v>760.2</v>
      </c>
      <c r="M357" s="31">
        <v>4.40294</v>
      </c>
      <c r="N357" s="1"/>
      <c r="O357" s="1"/>
    </row>
    <row r="358" spans="1:15" ht="12.75" customHeight="1">
      <c r="A358" s="33">
        <v>348</v>
      </c>
      <c r="B358" s="53" t="s">
        <v>467</v>
      </c>
      <c r="C358" s="31">
        <v>444.25</v>
      </c>
      <c r="D358" s="36">
        <v>444.1333333333334</v>
      </c>
      <c r="E358" s="36">
        <v>438.71666666666675</v>
      </c>
      <c r="F358" s="36">
        <v>433.1833333333334</v>
      </c>
      <c r="G358" s="36">
        <v>427.76666666666677</v>
      </c>
      <c r="H358" s="36">
        <v>449.66666666666674</v>
      </c>
      <c r="I358" s="36">
        <v>455.08333333333337</v>
      </c>
      <c r="J358" s="36">
        <v>460.61666666666673</v>
      </c>
      <c r="K358" s="31">
        <v>449.55</v>
      </c>
      <c r="L358" s="31">
        <v>438.6</v>
      </c>
      <c r="M358" s="31">
        <v>8.78489</v>
      </c>
      <c r="N358" s="1"/>
      <c r="O358" s="1"/>
    </row>
    <row r="359" spans="1:15" ht="12.75" customHeight="1">
      <c r="A359" s="33">
        <v>349</v>
      </c>
      <c r="B359" s="53" t="s">
        <v>204</v>
      </c>
      <c r="C359" s="31">
        <v>1413.95</v>
      </c>
      <c r="D359" s="36">
        <v>1413</v>
      </c>
      <c r="E359" s="36">
        <v>1397</v>
      </c>
      <c r="F359" s="36">
        <v>1380.05</v>
      </c>
      <c r="G359" s="36">
        <v>1364.05</v>
      </c>
      <c r="H359" s="36">
        <v>1429.95</v>
      </c>
      <c r="I359" s="36">
        <v>1445.95</v>
      </c>
      <c r="J359" s="36">
        <v>1462.9</v>
      </c>
      <c r="K359" s="31">
        <v>1429</v>
      </c>
      <c r="L359" s="31">
        <v>1396.05</v>
      </c>
      <c r="M359" s="31">
        <v>14.31542</v>
      </c>
      <c r="N359" s="1"/>
      <c r="O359" s="1"/>
    </row>
    <row r="360" spans="1:15" ht="12.75" customHeight="1">
      <c r="A360" s="33">
        <v>350</v>
      </c>
      <c r="B360" s="53" t="s">
        <v>193</v>
      </c>
      <c r="C360" s="31">
        <v>35803.55</v>
      </c>
      <c r="D360" s="36">
        <v>36254.01666666666</v>
      </c>
      <c r="E360" s="36">
        <v>35208.18333333333</v>
      </c>
      <c r="F360" s="36">
        <v>34612.816666666666</v>
      </c>
      <c r="G360" s="36">
        <v>33566.98333333333</v>
      </c>
      <c r="H360" s="36">
        <v>36849.383333333324</v>
      </c>
      <c r="I360" s="36">
        <v>37895.21666666667</v>
      </c>
      <c r="J360" s="36">
        <v>38490.58333333332</v>
      </c>
      <c r="K360" s="31">
        <v>37299.85</v>
      </c>
      <c r="L360" s="31">
        <v>35658.65</v>
      </c>
      <c r="M360" s="31">
        <v>0.64465</v>
      </c>
      <c r="N360" s="1"/>
      <c r="O360" s="1"/>
    </row>
    <row r="361" spans="1:15" ht="12.75" customHeight="1">
      <c r="A361" s="33">
        <v>351</v>
      </c>
      <c r="B361" s="53" t="s">
        <v>290</v>
      </c>
      <c r="C361" s="31">
        <v>1342.45</v>
      </c>
      <c r="D361" s="36">
        <v>1340.3500000000001</v>
      </c>
      <c r="E361" s="36">
        <v>1311.5500000000002</v>
      </c>
      <c r="F361" s="36">
        <v>1280.65</v>
      </c>
      <c r="G361" s="36">
        <v>1251.8500000000001</v>
      </c>
      <c r="H361" s="36">
        <v>1371.2500000000002</v>
      </c>
      <c r="I361" s="36">
        <v>1400.05</v>
      </c>
      <c r="J361" s="36">
        <v>1430.9500000000003</v>
      </c>
      <c r="K361" s="31">
        <v>1369.15</v>
      </c>
      <c r="L361" s="31">
        <v>1309.45</v>
      </c>
      <c r="M361" s="31">
        <v>10.86534</v>
      </c>
      <c r="N361" s="1"/>
      <c r="O361" s="1"/>
    </row>
    <row r="362" spans="1:15" ht="12.75" customHeight="1">
      <c r="A362" s="33">
        <v>352</v>
      </c>
      <c r="B362" s="53" t="s">
        <v>195</v>
      </c>
      <c r="C362" s="31">
        <v>3977.95</v>
      </c>
      <c r="D362" s="36">
        <v>3992.65</v>
      </c>
      <c r="E362" s="36">
        <v>3945.3</v>
      </c>
      <c r="F362" s="36">
        <v>3912.65</v>
      </c>
      <c r="G362" s="36">
        <v>3865.3</v>
      </c>
      <c r="H362" s="36">
        <v>4025.3</v>
      </c>
      <c r="I362" s="36">
        <v>4072.6499999999996</v>
      </c>
      <c r="J362" s="36">
        <v>4105.3</v>
      </c>
      <c r="K362" s="31">
        <v>4040</v>
      </c>
      <c r="L362" s="31">
        <v>3960</v>
      </c>
      <c r="M362" s="31">
        <v>3.28754</v>
      </c>
      <c r="N362" s="1"/>
      <c r="O362" s="1"/>
    </row>
    <row r="363" spans="1:15" ht="12.75" customHeight="1">
      <c r="A363" s="33">
        <v>353</v>
      </c>
      <c r="B363" s="53" t="s">
        <v>196</v>
      </c>
      <c r="C363" s="31">
        <v>305.45</v>
      </c>
      <c r="D363" s="36">
        <v>307.84999999999997</v>
      </c>
      <c r="E363" s="36">
        <v>300.49999999999994</v>
      </c>
      <c r="F363" s="36">
        <v>295.54999999999995</v>
      </c>
      <c r="G363" s="36">
        <v>288.19999999999993</v>
      </c>
      <c r="H363" s="36">
        <v>312.79999999999995</v>
      </c>
      <c r="I363" s="36">
        <v>320.15</v>
      </c>
      <c r="J363" s="36">
        <v>325.09999999999997</v>
      </c>
      <c r="K363" s="31">
        <v>315.2</v>
      </c>
      <c r="L363" s="31">
        <v>302.9</v>
      </c>
      <c r="M363" s="31">
        <v>189.08225</v>
      </c>
      <c r="N363" s="1"/>
      <c r="O363" s="1"/>
    </row>
    <row r="364" spans="1:15" ht="12.75" customHeight="1">
      <c r="A364" s="33">
        <v>354</v>
      </c>
      <c r="B364" s="53" t="s">
        <v>468</v>
      </c>
      <c r="C364" s="31">
        <v>4157.35</v>
      </c>
      <c r="D364" s="36">
        <v>4177.433333333333</v>
      </c>
      <c r="E364" s="36">
        <v>4120.916666666667</v>
      </c>
      <c r="F364" s="36">
        <v>4084.4833333333336</v>
      </c>
      <c r="G364" s="36">
        <v>4027.966666666667</v>
      </c>
      <c r="H364" s="36">
        <v>4213.866666666667</v>
      </c>
      <c r="I364" s="36">
        <v>4270.383333333333</v>
      </c>
      <c r="J364" s="36">
        <v>4306.816666666667</v>
      </c>
      <c r="K364" s="31">
        <v>4233.95</v>
      </c>
      <c r="L364" s="31">
        <v>4141</v>
      </c>
      <c r="M364" s="31">
        <v>0.68878</v>
      </c>
      <c r="N364" s="1"/>
      <c r="O364" s="1"/>
    </row>
    <row r="365" spans="1:15" ht="12.75" customHeight="1">
      <c r="A365" s="33">
        <v>355</v>
      </c>
      <c r="B365" s="53" t="s">
        <v>469</v>
      </c>
      <c r="C365" s="31">
        <v>2996.7</v>
      </c>
      <c r="D365" s="36">
        <v>3030.5499999999997</v>
      </c>
      <c r="E365" s="36">
        <v>2921.0999999999995</v>
      </c>
      <c r="F365" s="36">
        <v>2845.4999999999995</v>
      </c>
      <c r="G365" s="36">
        <v>2736.0499999999993</v>
      </c>
      <c r="H365" s="36">
        <v>3106.1499999999996</v>
      </c>
      <c r="I365" s="36">
        <v>3215.5999999999995</v>
      </c>
      <c r="J365" s="36">
        <v>3291.2</v>
      </c>
      <c r="K365" s="31">
        <v>3140</v>
      </c>
      <c r="L365" s="31">
        <v>2954.95</v>
      </c>
      <c r="M365" s="31">
        <v>8.31011</v>
      </c>
      <c r="N365" s="1"/>
      <c r="O365" s="1"/>
    </row>
    <row r="366" spans="1:15" ht="12.75" customHeight="1">
      <c r="A366" s="33">
        <v>356</v>
      </c>
      <c r="B366" s="53" t="s">
        <v>198</v>
      </c>
      <c r="C366" s="31">
        <v>2985.85</v>
      </c>
      <c r="D366" s="36">
        <v>2995.683333333333</v>
      </c>
      <c r="E366" s="36">
        <v>2970.166666666666</v>
      </c>
      <c r="F366" s="36">
        <v>2954.483333333333</v>
      </c>
      <c r="G366" s="36">
        <v>2928.9666666666662</v>
      </c>
      <c r="H366" s="36">
        <v>3011.366666666666</v>
      </c>
      <c r="I366" s="36">
        <v>3036.883333333333</v>
      </c>
      <c r="J366" s="36">
        <v>3052.5666666666657</v>
      </c>
      <c r="K366" s="31">
        <v>3021.2</v>
      </c>
      <c r="L366" s="31">
        <v>2980</v>
      </c>
      <c r="M366" s="31">
        <v>1.85365</v>
      </c>
      <c r="N366" s="1"/>
      <c r="O366" s="1"/>
    </row>
    <row r="367" spans="1:15" ht="12.75" customHeight="1">
      <c r="A367" s="33">
        <v>357</v>
      </c>
      <c r="B367" s="53" t="s">
        <v>194</v>
      </c>
      <c r="C367" s="31">
        <v>859</v>
      </c>
      <c r="D367" s="36">
        <v>864.4833333333332</v>
      </c>
      <c r="E367" s="36">
        <v>849.9666666666665</v>
      </c>
      <c r="F367" s="36">
        <v>840.9333333333333</v>
      </c>
      <c r="G367" s="36">
        <v>826.4166666666665</v>
      </c>
      <c r="H367" s="36">
        <v>873.5166666666664</v>
      </c>
      <c r="I367" s="36">
        <v>888.0333333333331</v>
      </c>
      <c r="J367" s="36">
        <v>897.0666666666664</v>
      </c>
      <c r="K367" s="31">
        <v>879</v>
      </c>
      <c r="L367" s="31">
        <v>855.45</v>
      </c>
      <c r="M367" s="31">
        <v>10.83856</v>
      </c>
      <c r="N367" s="1"/>
      <c r="O367" s="1"/>
    </row>
    <row r="368" spans="1:15" ht="12.75" customHeight="1">
      <c r="A368" s="33">
        <v>358</v>
      </c>
      <c r="B368" s="53" t="s">
        <v>470</v>
      </c>
      <c r="C368" s="31">
        <v>138.75</v>
      </c>
      <c r="D368" s="36">
        <v>140.25</v>
      </c>
      <c r="E368" s="36">
        <v>136.6</v>
      </c>
      <c r="F368" s="36">
        <v>134.45</v>
      </c>
      <c r="G368" s="36">
        <v>130.79999999999998</v>
      </c>
      <c r="H368" s="36">
        <v>142.4</v>
      </c>
      <c r="I368" s="36">
        <v>146.04999999999998</v>
      </c>
      <c r="J368" s="36">
        <v>148.20000000000002</v>
      </c>
      <c r="K368" s="31">
        <v>143.9</v>
      </c>
      <c r="L368" s="31">
        <v>138.1</v>
      </c>
      <c r="M368" s="31">
        <v>42.45577</v>
      </c>
      <c r="N368" s="1"/>
      <c r="O368" s="1"/>
    </row>
    <row r="369" spans="1:15" ht="12.75" customHeight="1">
      <c r="A369" s="33">
        <v>359</v>
      </c>
      <c r="B369" s="53" t="s">
        <v>471</v>
      </c>
      <c r="C369" s="31">
        <v>1547.7</v>
      </c>
      <c r="D369" s="36">
        <v>1551.95</v>
      </c>
      <c r="E369" s="36">
        <v>1533.95</v>
      </c>
      <c r="F369" s="36">
        <v>1520.2</v>
      </c>
      <c r="G369" s="36">
        <v>1502.2</v>
      </c>
      <c r="H369" s="36">
        <v>1565.7</v>
      </c>
      <c r="I369" s="36">
        <v>1583.7</v>
      </c>
      <c r="J369" s="36">
        <v>1597.45</v>
      </c>
      <c r="K369" s="31">
        <v>1569.95</v>
      </c>
      <c r="L369" s="31">
        <v>1538.2</v>
      </c>
      <c r="M369" s="31">
        <v>0.26577</v>
      </c>
      <c r="N369" s="1"/>
      <c r="O369" s="1"/>
    </row>
    <row r="370" spans="1:15" ht="12.75" customHeight="1">
      <c r="A370" s="33">
        <v>360</v>
      </c>
      <c r="B370" s="53" t="s">
        <v>201</v>
      </c>
      <c r="C370" s="31">
        <v>5302.35</v>
      </c>
      <c r="D370" s="36">
        <v>5298.783333333334</v>
      </c>
      <c r="E370" s="36">
        <v>5233.666666666668</v>
      </c>
      <c r="F370" s="36">
        <v>5164.9833333333345</v>
      </c>
      <c r="G370" s="36">
        <v>5099.866666666669</v>
      </c>
      <c r="H370" s="36">
        <v>5367.466666666667</v>
      </c>
      <c r="I370" s="36">
        <v>5432.583333333334</v>
      </c>
      <c r="J370" s="36">
        <v>5501.266666666666</v>
      </c>
      <c r="K370" s="31">
        <v>5363.9</v>
      </c>
      <c r="L370" s="31">
        <v>5230.1</v>
      </c>
      <c r="M370" s="31">
        <v>3.38176</v>
      </c>
      <c r="N370" s="1"/>
      <c r="O370" s="1"/>
    </row>
    <row r="371" spans="1:15" ht="12.75" customHeight="1">
      <c r="A371" s="33">
        <v>361</v>
      </c>
      <c r="B371" s="53" t="s">
        <v>472</v>
      </c>
      <c r="C371" s="31">
        <v>883.3</v>
      </c>
      <c r="D371" s="36">
        <v>887.25</v>
      </c>
      <c r="E371" s="36">
        <v>877.05</v>
      </c>
      <c r="F371" s="36">
        <v>870.8</v>
      </c>
      <c r="G371" s="36">
        <v>860.5999999999999</v>
      </c>
      <c r="H371" s="36">
        <v>893.5</v>
      </c>
      <c r="I371" s="36">
        <v>903.7</v>
      </c>
      <c r="J371" s="36">
        <v>909.95</v>
      </c>
      <c r="K371" s="31">
        <v>897.45</v>
      </c>
      <c r="L371" s="31">
        <v>881</v>
      </c>
      <c r="M371" s="31">
        <v>0.6013</v>
      </c>
      <c r="N371" s="1"/>
      <c r="O371" s="1"/>
    </row>
    <row r="372" spans="1:15" ht="12.75" customHeight="1">
      <c r="A372" s="33">
        <v>362</v>
      </c>
      <c r="B372" s="53" t="s">
        <v>291</v>
      </c>
      <c r="C372" s="31">
        <v>493.25</v>
      </c>
      <c r="D372" s="36">
        <v>492.1833333333334</v>
      </c>
      <c r="E372" s="36">
        <v>489.4166666666668</v>
      </c>
      <c r="F372" s="36">
        <v>485.5833333333334</v>
      </c>
      <c r="G372" s="36">
        <v>482.81666666666683</v>
      </c>
      <c r="H372" s="36">
        <v>496.01666666666677</v>
      </c>
      <c r="I372" s="36">
        <v>498.7833333333334</v>
      </c>
      <c r="J372" s="36">
        <v>502.61666666666673</v>
      </c>
      <c r="K372" s="31">
        <v>494.95</v>
      </c>
      <c r="L372" s="31">
        <v>488.35</v>
      </c>
      <c r="M372" s="31">
        <v>12.90165</v>
      </c>
      <c r="N372" s="1"/>
      <c r="O372" s="1"/>
    </row>
    <row r="373" spans="1:15" ht="12.75" customHeight="1">
      <c r="A373" s="33">
        <v>363</v>
      </c>
      <c r="B373" s="53" t="s">
        <v>197</v>
      </c>
      <c r="C373" s="31">
        <v>403</v>
      </c>
      <c r="D373" s="36">
        <v>405</v>
      </c>
      <c r="E373" s="36">
        <v>400</v>
      </c>
      <c r="F373" s="36">
        <v>397</v>
      </c>
      <c r="G373" s="36">
        <v>392</v>
      </c>
      <c r="H373" s="36">
        <v>408</v>
      </c>
      <c r="I373" s="36">
        <v>413</v>
      </c>
      <c r="J373" s="36">
        <v>416</v>
      </c>
      <c r="K373" s="31">
        <v>410</v>
      </c>
      <c r="L373" s="31">
        <v>402</v>
      </c>
      <c r="M373" s="31">
        <v>73.68214</v>
      </c>
      <c r="N373" s="1"/>
      <c r="O373" s="1"/>
    </row>
    <row r="374" spans="1:15" ht="12.75" customHeight="1">
      <c r="A374" s="33">
        <v>364</v>
      </c>
      <c r="B374" s="53" t="s">
        <v>202</v>
      </c>
      <c r="C374" s="31">
        <v>275.25</v>
      </c>
      <c r="D374" s="36">
        <v>278.1166666666667</v>
      </c>
      <c r="E374" s="36">
        <v>271.78333333333336</v>
      </c>
      <c r="F374" s="36">
        <v>268.31666666666666</v>
      </c>
      <c r="G374" s="36">
        <v>261.98333333333335</v>
      </c>
      <c r="H374" s="36">
        <v>281.58333333333337</v>
      </c>
      <c r="I374" s="36">
        <v>287.91666666666663</v>
      </c>
      <c r="J374" s="36">
        <v>291.3833333333334</v>
      </c>
      <c r="K374" s="31">
        <v>284.45</v>
      </c>
      <c r="L374" s="31">
        <v>274.65</v>
      </c>
      <c r="M374" s="31">
        <v>177.3178</v>
      </c>
      <c r="N374" s="1"/>
      <c r="O374" s="1"/>
    </row>
    <row r="375" spans="1:15" ht="12.75" customHeight="1">
      <c r="A375" s="33">
        <v>365</v>
      </c>
      <c r="B375" s="53" t="s">
        <v>473</v>
      </c>
      <c r="C375" s="31">
        <v>512.05</v>
      </c>
      <c r="D375" s="36">
        <v>515.1999999999999</v>
      </c>
      <c r="E375" s="36">
        <v>507.2499999999999</v>
      </c>
      <c r="F375" s="36">
        <v>502.44999999999993</v>
      </c>
      <c r="G375" s="36">
        <v>494.4999999999999</v>
      </c>
      <c r="H375" s="36">
        <v>519.9999999999999</v>
      </c>
      <c r="I375" s="36">
        <v>527.9499999999999</v>
      </c>
      <c r="J375" s="36">
        <v>532.7499999999999</v>
      </c>
      <c r="K375" s="31">
        <v>523.15</v>
      </c>
      <c r="L375" s="31">
        <v>510.4</v>
      </c>
      <c r="M375" s="31">
        <v>3.92216</v>
      </c>
      <c r="N375" s="1"/>
      <c r="O375" s="1"/>
    </row>
    <row r="376" spans="1:15" ht="12.75" customHeight="1">
      <c r="A376" s="33">
        <v>366</v>
      </c>
      <c r="B376" s="53" t="s">
        <v>292</v>
      </c>
      <c r="C376" s="31">
        <v>1190.65</v>
      </c>
      <c r="D376" s="36">
        <v>1205.8500000000001</v>
      </c>
      <c r="E376" s="36">
        <v>1164.8000000000002</v>
      </c>
      <c r="F376" s="36">
        <v>1138.95</v>
      </c>
      <c r="G376" s="36">
        <v>1097.9</v>
      </c>
      <c r="H376" s="36">
        <v>1231.7000000000003</v>
      </c>
      <c r="I376" s="36">
        <v>1272.75</v>
      </c>
      <c r="J376" s="36">
        <v>1298.6000000000004</v>
      </c>
      <c r="K376" s="31">
        <v>1246.9</v>
      </c>
      <c r="L376" s="31">
        <v>1180</v>
      </c>
      <c r="M376" s="31">
        <v>10.85911</v>
      </c>
      <c r="N376" s="1"/>
      <c r="O376" s="1"/>
    </row>
    <row r="377" spans="1:15" ht="12.75" customHeight="1">
      <c r="A377" s="33">
        <v>367</v>
      </c>
      <c r="B377" s="53" t="s">
        <v>474</v>
      </c>
      <c r="C377" s="31">
        <v>611.9</v>
      </c>
      <c r="D377" s="36">
        <v>614.8666666666667</v>
      </c>
      <c r="E377" s="36">
        <v>607.0333333333333</v>
      </c>
      <c r="F377" s="36">
        <v>602.1666666666666</v>
      </c>
      <c r="G377" s="36">
        <v>594.3333333333333</v>
      </c>
      <c r="H377" s="36">
        <v>619.7333333333333</v>
      </c>
      <c r="I377" s="36">
        <v>627.5666666666666</v>
      </c>
      <c r="J377" s="36">
        <v>632.4333333333334</v>
      </c>
      <c r="K377" s="31">
        <v>622.7</v>
      </c>
      <c r="L377" s="31">
        <v>610</v>
      </c>
      <c r="M377" s="31">
        <v>2.80457</v>
      </c>
      <c r="N377" s="1"/>
      <c r="O377" s="1"/>
    </row>
    <row r="378" spans="1:15" ht="12.75" customHeight="1">
      <c r="A378" s="33">
        <v>368</v>
      </c>
      <c r="B378" s="53" t="s">
        <v>475</v>
      </c>
      <c r="C378" s="31">
        <v>175</v>
      </c>
      <c r="D378" s="36">
        <v>176.29999999999998</v>
      </c>
      <c r="E378" s="36">
        <v>173.19999999999996</v>
      </c>
      <c r="F378" s="36">
        <v>171.39999999999998</v>
      </c>
      <c r="G378" s="36">
        <v>168.29999999999995</v>
      </c>
      <c r="H378" s="36">
        <v>178.09999999999997</v>
      </c>
      <c r="I378" s="36">
        <v>181.2</v>
      </c>
      <c r="J378" s="36">
        <v>182.99999999999997</v>
      </c>
      <c r="K378" s="31">
        <v>179.4</v>
      </c>
      <c r="L378" s="31">
        <v>174.5</v>
      </c>
      <c r="M378" s="31">
        <v>1.30255</v>
      </c>
      <c r="N378" s="1"/>
      <c r="O378" s="1"/>
    </row>
    <row r="379" spans="1:15" ht="12.75" customHeight="1">
      <c r="A379" s="33">
        <v>369</v>
      </c>
      <c r="B379" s="53" t="s">
        <v>874</v>
      </c>
      <c r="C379" s="31">
        <v>4777.1</v>
      </c>
      <c r="D379" s="36">
        <v>4788.349999999999</v>
      </c>
      <c r="E379" s="36">
        <v>4740.799999999999</v>
      </c>
      <c r="F379" s="36">
        <v>4704.5</v>
      </c>
      <c r="G379" s="36">
        <v>4656.95</v>
      </c>
      <c r="H379" s="36">
        <v>4824.649999999999</v>
      </c>
      <c r="I379" s="36">
        <v>4872.2</v>
      </c>
      <c r="J379" s="36">
        <v>4908.499999999998</v>
      </c>
      <c r="K379" s="31">
        <v>4835.9</v>
      </c>
      <c r="L379" s="31">
        <v>4752.05</v>
      </c>
      <c r="M379" s="31">
        <v>0.05063</v>
      </c>
      <c r="N379" s="1"/>
      <c r="O379" s="1"/>
    </row>
    <row r="380" spans="1:15" ht="12.75" customHeight="1">
      <c r="A380" s="33">
        <v>370</v>
      </c>
      <c r="B380" s="53" t="s">
        <v>293</v>
      </c>
      <c r="C380" s="31">
        <v>15953.6</v>
      </c>
      <c r="D380" s="36">
        <v>15957.199999999999</v>
      </c>
      <c r="E380" s="36">
        <v>15816.399999999998</v>
      </c>
      <c r="F380" s="36">
        <v>15679.199999999999</v>
      </c>
      <c r="G380" s="36">
        <v>15538.399999999998</v>
      </c>
      <c r="H380" s="36">
        <v>16094.399999999998</v>
      </c>
      <c r="I380" s="36">
        <v>16235.199999999997</v>
      </c>
      <c r="J380" s="36">
        <v>16372.399999999998</v>
      </c>
      <c r="K380" s="31">
        <v>16098</v>
      </c>
      <c r="L380" s="31">
        <v>15820</v>
      </c>
      <c r="M380" s="31">
        <v>0.04449</v>
      </c>
      <c r="N380" s="1"/>
      <c r="O380" s="1"/>
    </row>
    <row r="381" spans="1:15" ht="12.75" customHeight="1">
      <c r="A381" s="33">
        <v>371</v>
      </c>
      <c r="B381" s="53" t="s">
        <v>200</v>
      </c>
      <c r="C381" s="31">
        <v>134.85</v>
      </c>
      <c r="D381" s="36">
        <v>135.91666666666666</v>
      </c>
      <c r="E381" s="36">
        <v>133.5333333333333</v>
      </c>
      <c r="F381" s="36">
        <v>132.21666666666664</v>
      </c>
      <c r="G381" s="36">
        <v>129.8333333333333</v>
      </c>
      <c r="H381" s="36">
        <v>137.23333333333332</v>
      </c>
      <c r="I381" s="36">
        <v>139.6166666666667</v>
      </c>
      <c r="J381" s="36">
        <v>140.93333333333334</v>
      </c>
      <c r="K381" s="31">
        <v>138.3</v>
      </c>
      <c r="L381" s="31">
        <v>134.6</v>
      </c>
      <c r="M381" s="31">
        <v>405.33614</v>
      </c>
      <c r="N381" s="1"/>
      <c r="O381" s="1"/>
    </row>
    <row r="382" spans="1:15" ht="12.75" customHeight="1">
      <c r="A382" s="33">
        <v>372</v>
      </c>
      <c r="B382" s="53" t="s">
        <v>476</v>
      </c>
      <c r="C382" s="31">
        <v>611.25</v>
      </c>
      <c r="D382" s="36">
        <v>606.6166666666667</v>
      </c>
      <c r="E382" s="36">
        <v>589.9333333333334</v>
      </c>
      <c r="F382" s="36">
        <v>568.6166666666667</v>
      </c>
      <c r="G382" s="36">
        <v>551.9333333333334</v>
      </c>
      <c r="H382" s="36">
        <v>627.9333333333334</v>
      </c>
      <c r="I382" s="36">
        <v>644.6166666666666</v>
      </c>
      <c r="J382" s="36">
        <v>665.9333333333334</v>
      </c>
      <c r="K382" s="31">
        <v>623.3</v>
      </c>
      <c r="L382" s="31">
        <v>585.3</v>
      </c>
      <c r="M382" s="31">
        <v>39.79444</v>
      </c>
      <c r="N382" s="1"/>
      <c r="O382" s="1"/>
    </row>
    <row r="383" spans="1:15" ht="12.75" customHeight="1">
      <c r="A383" s="33">
        <v>373</v>
      </c>
      <c r="B383" s="53" t="s">
        <v>207</v>
      </c>
      <c r="C383" s="31">
        <v>258.35</v>
      </c>
      <c r="D383" s="36">
        <v>259.05</v>
      </c>
      <c r="E383" s="36">
        <v>255.8</v>
      </c>
      <c r="F383" s="36">
        <v>253.25</v>
      </c>
      <c r="G383" s="36">
        <v>250</v>
      </c>
      <c r="H383" s="36">
        <v>261.6</v>
      </c>
      <c r="I383" s="36">
        <v>264.85</v>
      </c>
      <c r="J383" s="36">
        <v>267.40000000000003</v>
      </c>
      <c r="K383" s="31">
        <v>262.3</v>
      </c>
      <c r="L383" s="31">
        <v>256.5</v>
      </c>
      <c r="M383" s="31">
        <v>44.11851</v>
      </c>
      <c r="N383" s="1"/>
      <c r="O383" s="1"/>
    </row>
    <row r="384" spans="1:15" ht="12.75" customHeight="1">
      <c r="A384" s="33">
        <v>374</v>
      </c>
      <c r="B384" s="53" t="s">
        <v>208</v>
      </c>
      <c r="C384" s="31">
        <v>439.25</v>
      </c>
      <c r="D384" s="36">
        <v>442.09999999999997</v>
      </c>
      <c r="E384" s="36">
        <v>435.3999999999999</v>
      </c>
      <c r="F384" s="36">
        <v>431.54999999999995</v>
      </c>
      <c r="G384" s="36">
        <v>424.8499999999999</v>
      </c>
      <c r="H384" s="36">
        <v>445.94999999999993</v>
      </c>
      <c r="I384" s="36">
        <v>452.65</v>
      </c>
      <c r="J384" s="36">
        <v>456.49999999999994</v>
      </c>
      <c r="K384" s="31">
        <v>448.8</v>
      </c>
      <c r="L384" s="31">
        <v>438.25</v>
      </c>
      <c r="M384" s="31">
        <v>108.09891</v>
      </c>
      <c r="N384" s="1"/>
      <c r="O384" s="1"/>
    </row>
    <row r="385" spans="1:15" ht="12.75" customHeight="1">
      <c r="A385" s="33">
        <v>375</v>
      </c>
      <c r="B385" s="53" t="s">
        <v>477</v>
      </c>
      <c r="C385" s="31">
        <v>618.45</v>
      </c>
      <c r="D385" s="36">
        <v>620.4166666666666</v>
      </c>
      <c r="E385" s="36">
        <v>612.0333333333333</v>
      </c>
      <c r="F385" s="36">
        <v>605.6166666666667</v>
      </c>
      <c r="G385" s="36">
        <v>597.2333333333333</v>
      </c>
      <c r="H385" s="36">
        <v>626.8333333333333</v>
      </c>
      <c r="I385" s="36">
        <v>635.2166666666667</v>
      </c>
      <c r="J385" s="36">
        <v>641.6333333333332</v>
      </c>
      <c r="K385" s="31">
        <v>628.8</v>
      </c>
      <c r="L385" s="31">
        <v>614</v>
      </c>
      <c r="M385" s="31">
        <v>4.20565</v>
      </c>
      <c r="N385" s="1"/>
      <c r="O385" s="1"/>
    </row>
    <row r="386" spans="1:15" ht="12.75" customHeight="1">
      <c r="A386" s="33">
        <v>376</v>
      </c>
      <c r="B386" s="53" t="s">
        <v>478</v>
      </c>
      <c r="C386" s="31">
        <v>696.55</v>
      </c>
      <c r="D386" s="36">
        <v>691.6666666666666</v>
      </c>
      <c r="E386" s="36">
        <v>681.8833333333332</v>
      </c>
      <c r="F386" s="36">
        <v>667.2166666666666</v>
      </c>
      <c r="G386" s="36">
        <v>657.4333333333332</v>
      </c>
      <c r="H386" s="36">
        <v>706.3333333333333</v>
      </c>
      <c r="I386" s="36">
        <v>716.1166666666668</v>
      </c>
      <c r="J386" s="36">
        <v>730.7833333333333</v>
      </c>
      <c r="K386" s="31">
        <v>701.45</v>
      </c>
      <c r="L386" s="31">
        <v>677</v>
      </c>
      <c r="M386" s="31">
        <v>17.47247</v>
      </c>
      <c r="N386" s="1"/>
      <c r="O386" s="1"/>
    </row>
    <row r="387" spans="1:15" ht="12.75" customHeight="1">
      <c r="A387" s="33">
        <v>377</v>
      </c>
      <c r="B387" s="53" t="s">
        <v>479</v>
      </c>
      <c r="C387" s="31">
        <v>1768.65</v>
      </c>
      <c r="D387" s="36">
        <v>1754.9166666666667</v>
      </c>
      <c r="E387" s="36">
        <v>1709.8333333333335</v>
      </c>
      <c r="F387" s="36">
        <v>1651.0166666666667</v>
      </c>
      <c r="G387" s="36">
        <v>1605.9333333333334</v>
      </c>
      <c r="H387" s="36">
        <v>1813.7333333333336</v>
      </c>
      <c r="I387" s="36">
        <v>1858.816666666667</v>
      </c>
      <c r="J387" s="36">
        <v>1917.6333333333337</v>
      </c>
      <c r="K387" s="31">
        <v>1800</v>
      </c>
      <c r="L387" s="31">
        <v>1696.1</v>
      </c>
      <c r="M387" s="31">
        <v>7.75922</v>
      </c>
      <c r="N387" s="1"/>
      <c r="O387" s="1"/>
    </row>
    <row r="388" spans="1:15" ht="12.75" customHeight="1">
      <c r="A388" s="33">
        <v>378</v>
      </c>
      <c r="B388" s="53" t="s">
        <v>480</v>
      </c>
      <c r="C388" s="31">
        <v>260.2</v>
      </c>
      <c r="D388" s="36">
        <v>259.5</v>
      </c>
      <c r="E388" s="36">
        <v>257.2</v>
      </c>
      <c r="F388" s="36">
        <v>254.2</v>
      </c>
      <c r="G388" s="36">
        <v>251.89999999999998</v>
      </c>
      <c r="H388" s="36">
        <v>262.5</v>
      </c>
      <c r="I388" s="36">
        <v>264.79999999999995</v>
      </c>
      <c r="J388" s="36">
        <v>267.8</v>
      </c>
      <c r="K388" s="31">
        <v>261.8</v>
      </c>
      <c r="L388" s="31">
        <v>256.5</v>
      </c>
      <c r="M388" s="31">
        <v>68.5681</v>
      </c>
      <c r="N388" s="1"/>
      <c r="O388" s="1"/>
    </row>
    <row r="389" spans="1:15" ht="12.75" customHeight="1">
      <c r="A389" s="33">
        <v>379</v>
      </c>
      <c r="B389" s="53" t="s">
        <v>205</v>
      </c>
      <c r="C389" s="31">
        <v>178.8</v>
      </c>
      <c r="D389" s="36">
        <v>179.16666666666666</v>
      </c>
      <c r="E389" s="36">
        <v>175.83333333333331</v>
      </c>
      <c r="F389" s="36">
        <v>172.86666666666665</v>
      </c>
      <c r="G389" s="36">
        <v>169.5333333333333</v>
      </c>
      <c r="H389" s="36">
        <v>182.13333333333333</v>
      </c>
      <c r="I389" s="36">
        <v>185.46666666666664</v>
      </c>
      <c r="J389" s="36">
        <v>188.43333333333334</v>
      </c>
      <c r="K389" s="31">
        <v>182.5</v>
      </c>
      <c r="L389" s="31">
        <v>176.2</v>
      </c>
      <c r="M389" s="31">
        <v>47.63176</v>
      </c>
      <c r="N389" s="1"/>
      <c r="O389" s="1"/>
    </row>
    <row r="390" spans="1:15" ht="12.75" customHeight="1">
      <c r="A390" s="33">
        <v>380</v>
      </c>
      <c r="B390" s="53" t="s">
        <v>481</v>
      </c>
      <c r="C390" s="31">
        <v>1340.65</v>
      </c>
      <c r="D390" s="36">
        <v>1345.5333333333335</v>
      </c>
      <c r="E390" s="36">
        <v>1322.166666666667</v>
      </c>
      <c r="F390" s="36">
        <v>1303.6833333333334</v>
      </c>
      <c r="G390" s="36">
        <v>1280.3166666666668</v>
      </c>
      <c r="H390" s="36">
        <v>1364.016666666667</v>
      </c>
      <c r="I390" s="36">
        <v>1387.3833333333334</v>
      </c>
      <c r="J390" s="36">
        <v>1405.8666666666672</v>
      </c>
      <c r="K390" s="31">
        <v>1368.9</v>
      </c>
      <c r="L390" s="31">
        <v>1327.05</v>
      </c>
      <c r="M390" s="31">
        <v>1.0253</v>
      </c>
      <c r="N390" s="1"/>
      <c r="O390" s="1"/>
    </row>
    <row r="391" spans="1:15" ht="12.75" customHeight="1">
      <c r="A391" s="33">
        <v>381</v>
      </c>
      <c r="B391" s="53" t="s">
        <v>482</v>
      </c>
      <c r="C391" s="31">
        <v>298.4</v>
      </c>
      <c r="D391" s="36">
        <v>300.18333333333334</v>
      </c>
      <c r="E391" s="36">
        <v>294.3666666666667</v>
      </c>
      <c r="F391" s="36">
        <v>290.3333333333333</v>
      </c>
      <c r="G391" s="36">
        <v>284.51666666666665</v>
      </c>
      <c r="H391" s="36">
        <v>304.2166666666667</v>
      </c>
      <c r="I391" s="36">
        <v>310.0333333333334</v>
      </c>
      <c r="J391" s="36">
        <v>314.0666666666667</v>
      </c>
      <c r="K391" s="31">
        <v>306</v>
      </c>
      <c r="L391" s="31">
        <v>296.15</v>
      </c>
      <c r="M391" s="31">
        <v>5.06566</v>
      </c>
      <c r="N391" s="1"/>
      <c r="O391" s="1"/>
    </row>
    <row r="392" spans="1:15" ht="12.75" customHeight="1">
      <c r="A392" s="33">
        <v>382</v>
      </c>
      <c r="B392" s="53" t="s">
        <v>483</v>
      </c>
      <c r="C392" s="31">
        <v>279.2</v>
      </c>
      <c r="D392" s="36">
        <v>280.7</v>
      </c>
      <c r="E392" s="36">
        <v>275.25</v>
      </c>
      <c r="F392" s="36">
        <v>271.3</v>
      </c>
      <c r="G392" s="36">
        <v>265.85</v>
      </c>
      <c r="H392" s="36">
        <v>284.65</v>
      </c>
      <c r="I392" s="36">
        <v>290.0999999999999</v>
      </c>
      <c r="J392" s="36">
        <v>294.04999999999995</v>
      </c>
      <c r="K392" s="31">
        <v>286.15</v>
      </c>
      <c r="L392" s="31">
        <v>276.75</v>
      </c>
      <c r="M392" s="31">
        <v>8.28189</v>
      </c>
      <c r="N392" s="1"/>
      <c r="O392" s="1"/>
    </row>
    <row r="393" spans="1:15" ht="12.75" customHeight="1">
      <c r="A393" s="33">
        <v>383</v>
      </c>
      <c r="B393" s="53" t="s">
        <v>484</v>
      </c>
      <c r="C393" s="31">
        <v>144.85</v>
      </c>
      <c r="D393" s="36">
        <v>145.71666666666667</v>
      </c>
      <c r="E393" s="36">
        <v>143.68333333333334</v>
      </c>
      <c r="F393" s="36">
        <v>142.51666666666668</v>
      </c>
      <c r="G393" s="36">
        <v>140.48333333333335</v>
      </c>
      <c r="H393" s="36">
        <v>146.88333333333333</v>
      </c>
      <c r="I393" s="36">
        <v>148.91666666666669</v>
      </c>
      <c r="J393" s="36">
        <v>150.08333333333331</v>
      </c>
      <c r="K393" s="31">
        <v>147.75</v>
      </c>
      <c r="L393" s="31">
        <v>144.55</v>
      </c>
      <c r="M393" s="31">
        <v>15.43064</v>
      </c>
      <c r="N393" s="1"/>
      <c r="O393" s="1"/>
    </row>
    <row r="394" spans="1:15" ht="12.75" customHeight="1">
      <c r="A394" s="33">
        <v>384</v>
      </c>
      <c r="B394" s="53" t="s">
        <v>485</v>
      </c>
      <c r="C394" s="31">
        <v>2937.5</v>
      </c>
      <c r="D394" s="36">
        <v>2964.2333333333336</v>
      </c>
      <c r="E394" s="36">
        <v>2893.2666666666673</v>
      </c>
      <c r="F394" s="36">
        <v>2849.0333333333338</v>
      </c>
      <c r="G394" s="36">
        <v>2778.0666666666675</v>
      </c>
      <c r="H394" s="36">
        <v>3008.466666666667</v>
      </c>
      <c r="I394" s="36">
        <v>3079.4333333333334</v>
      </c>
      <c r="J394" s="36">
        <v>3123.666666666667</v>
      </c>
      <c r="K394" s="31">
        <v>3035.2</v>
      </c>
      <c r="L394" s="31">
        <v>2920</v>
      </c>
      <c r="M394" s="31">
        <v>0.22361</v>
      </c>
      <c r="N394" s="1"/>
      <c r="O394" s="1"/>
    </row>
    <row r="395" spans="1:15" ht="12.75" customHeight="1">
      <c r="A395" s="33">
        <v>385</v>
      </c>
      <c r="B395" s="53" t="s">
        <v>486</v>
      </c>
      <c r="C395" s="31">
        <v>72.2</v>
      </c>
      <c r="D395" s="36">
        <v>73.10000000000001</v>
      </c>
      <c r="E395" s="36">
        <v>71.10000000000002</v>
      </c>
      <c r="F395" s="36">
        <v>70.00000000000001</v>
      </c>
      <c r="G395" s="36">
        <v>68.00000000000003</v>
      </c>
      <c r="H395" s="36">
        <v>74.20000000000002</v>
      </c>
      <c r="I395" s="36">
        <v>76.19999999999999</v>
      </c>
      <c r="J395" s="36">
        <v>77.30000000000001</v>
      </c>
      <c r="K395" s="31">
        <v>75.1</v>
      </c>
      <c r="L395" s="31">
        <v>72</v>
      </c>
      <c r="M395" s="31">
        <v>28.06551</v>
      </c>
      <c r="N395" s="1"/>
      <c r="O395" s="1"/>
    </row>
    <row r="396" spans="1:15" ht="12.75" customHeight="1">
      <c r="A396" s="33">
        <v>386</v>
      </c>
      <c r="B396" s="53" t="s">
        <v>487</v>
      </c>
      <c r="C396" s="31">
        <v>1905.5</v>
      </c>
      <c r="D396" s="36">
        <v>1921.8333333333333</v>
      </c>
      <c r="E396" s="36">
        <v>1883.6666666666665</v>
      </c>
      <c r="F396" s="36">
        <v>1861.8333333333333</v>
      </c>
      <c r="G396" s="36">
        <v>1823.6666666666665</v>
      </c>
      <c r="H396" s="36">
        <v>1943.6666666666665</v>
      </c>
      <c r="I396" s="36">
        <v>1981.833333333333</v>
      </c>
      <c r="J396" s="36">
        <v>2003.6666666666665</v>
      </c>
      <c r="K396" s="31">
        <v>1960</v>
      </c>
      <c r="L396" s="31">
        <v>1900</v>
      </c>
      <c r="M396" s="31">
        <v>1.35733</v>
      </c>
      <c r="N396" s="1"/>
      <c r="O396" s="1"/>
    </row>
    <row r="397" spans="1:15" ht="12.75" customHeight="1">
      <c r="A397" s="33">
        <v>387</v>
      </c>
      <c r="B397" s="53" t="s">
        <v>488</v>
      </c>
      <c r="C397" s="31">
        <v>220.05</v>
      </c>
      <c r="D397" s="36">
        <v>221.4333333333333</v>
      </c>
      <c r="E397" s="36">
        <v>217.26666666666662</v>
      </c>
      <c r="F397" s="36">
        <v>214.48333333333332</v>
      </c>
      <c r="G397" s="36">
        <v>210.31666666666663</v>
      </c>
      <c r="H397" s="36">
        <v>224.2166666666666</v>
      </c>
      <c r="I397" s="36">
        <v>228.3833333333333</v>
      </c>
      <c r="J397" s="36">
        <v>231.1666666666666</v>
      </c>
      <c r="K397" s="31">
        <v>225.6</v>
      </c>
      <c r="L397" s="31">
        <v>218.65</v>
      </c>
      <c r="M397" s="31">
        <v>15.87044</v>
      </c>
      <c r="N397" s="1"/>
      <c r="O397" s="1"/>
    </row>
    <row r="398" spans="1:15" ht="12.75" customHeight="1">
      <c r="A398" s="33">
        <v>388</v>
      </c>
      <c r="B398" s="53" t="s">
        <v>489</v>
      </c>
      <c r="C398" s="31">
        <v>830.2</v>
      </c>
      <c r="D398" s="36">
        <v>830.1166666666668</v>
      </c>
      <c r="E398" s="36">
        <v>825.3833333333336</v>
      </c>
      <c r="F398" s="36">
        <v>820.5666666666667</v>
      </c>
      <c r="G398" s="36">
        <v>815.8333333333335</v>
      </c>
      <c r="H398" s="36">
        <v>834.9333333333336</v>
      </c>
      <c r="I398" s="36">
        <v>839.6666666666667</v>
      </c>
      <c r="J398" s="36">
        <v>844.4833333333337</v>
      </c>
      <c r="K398" s="31">
        <v>834.85</v>
      </c>
      <c r="L398" s="31">
        <v>825.3</v>
      </c>
      <c r="M398" s="31">
        <v>0.72061</v>
      </c>
      <c r="N398" s="1"/>
      <c r="O398" s="1"/>
    </row>
    <row r="399" spans="1:15" ht="12.75" customHeight="1">
      <c r="A399" s="33">
        <v>389</v>
      </c>
      <c r="B399" s="53" t="s">
        <v>209</v>
      </c>
      <c r="C399" s="31">
        <v>2934.3</v>
      </c>
      <c r="D399" s="36">
        <v>2944.4666666666667</v>
      </c>
      <c r="E399" s="36">
        <v>2915.9833333333336</v>
      </c>
      <c r="F399" s="36">
        <v>2897.666666666667</v>
      </c>
      <c r="G399" s="36">
        <v>2869.183333333334</v>
      </c>
      <c r="H399" s="36">
        <v>2962.7833333333333</v>
      </c>
      <c r="I399" s="36">
        <v>2991.266666666666</v>
      </c>
      <c r="J399" s="36">
        <v>3009.583333333333</v>
      </c>
      <c r="K399" s="31">
        <v>2972.95</v>
      </c>
      <c r="L399" s="31">
        <v>2926.15</v>
      </c>
      <c r="M399" s="31">
        <v>77.75506</v>
      </c>
      <c r="N399" s="1"/>
      <c r="O399" s="1"/>
    </row>
    <row r="400" spans="1:15" ht="12.75" customHeight="1">
      <c r="A400" s="33">
        <v>390</v>
      </c>
      <c r="B400" s="53" t="s">
        <v>490</v>
      </c>
      <c r="C400" s="31">
        <v>99.25</v>
      </c>
      <c r="D400" s="36">
        <v>99.46666666666665</v>
      </c>
      <c r="E400" s="36">
        <v>98.4833333333333</v>
      </c>
      <c r="F400" s="36">
        <v>97.71666666666665</v>
      </c>
      <c r="G400" s="36">
        <v>96.7333333333333</v>
      </c>
      <c r="H400" s="36">
        <v>100.2333333333333</v>
      </c>
      <c r="I400" s="36">
        <v>101.21666666666665</v>
      </c>
      <c r="J400" s="36">
        <v>101.9833333333333</v>
      </c>
      <c r="K400" s="31">
        <v>100.45</v>
      </c>
      <c r="L400" s="31">
        <v>98.7</v>
      </c>
      <c r="M400" s="31">
        <v>12.18822</v>
      </c>
      <c r="N400" s="1"/>
      <c r="O400" s="1"/>
    </row>
    <row r="401" spans="1:15" ht="12.75" customHeight="1">
      <c r="A401" s="33">
        <v>391</v>
      </c>
      <c r="B401" s="53" t="s">
        <v>491</v>
      </c>
      <c r="C401" s="31">
        <v>724.8</v>
      </c>
      <c r="D401" s="36">
        <v>723.1333333333333</v>
      </c>
      <c r="E401" s="36">
        <v>707.2666666666667</v>
      </c>
      <c r="F401" s="36">
        <v>689.7333333333333</v>
      </c>
      <c r="G401" s="36">
        <v>673.8666666666667</v>
      </c>
      <c r="H401" s="36">
        <v>740.6666666666666</v>
      </c>
      <c r="I401" s="36">
        <v>756.5333333333332</v>
      </c>
      <c r="J401" s="36">
        <v>774.0666666666666</v>
      </c>
      <c r="K401" s="31">
        <v>739</v>
      </c>
      <c r="L401" s="31">
        <v>705.6</v>
      </c>
      <c r="M401" s="31">
        <v>1.23408</v>
      </c>
      <c r="N401" s="1"/>
      <c r="O401" s="1"/>
    </row>
    <row r="402" spans="1:15" ht="12.75" customHeight="1">
      <c r="A402" s="33">
        <v>392</v>
      </c>
      <c r="B402" s="53" t="s">
        <v>492</v>
      </c>
      <c r="C402" s="31">
        <v>1601.35</v>
      </c>
      <c r="D402" s="36">
        <v>1595.8833333333332</v>
      </c>
      <c r="E402" s="36">
        <v>1581.8666666666663</v>
      </c>
      <c r="F402" s="36">
        <v>1562.3833333333332</v>
      </c>
      <c r="G402" s="36">
        <v>1548.3666666666663</v>
      </c>
      <c r="H402" s="36">
        <v>1615.3666666666663</v>
      </c>
      <c r="I402" s="36">
        <v>1629.3833333333332</v>
      </c>
      <c r="J402" s="36">
        <v>1648.8666666666663</v>
      </c>
      <c r="K402" s="31">
        <v>1609.9</v>
      </c>
      <c r="L402" s="31">
        <v>1576.4</v>
      </c>
      <c r="M402" s="31">
        <v>0.89994</v>
      </c>
      <c r="N402" s="1"/>
      <c r="O402" s="1"/>
    </row>
    <row r="403" spans="1:15" ht="12.75" customHeight="1">
      <c r="A403" s="33">
        <v>393</v>
      </c>
      <c r="B403" s="53" t="s">
        <v>211</v>
      </c>
      <c r="C403" s="31">
        <v>737.65</v>
      </c>
      <c r="D403" s="36">
        <v>740.9666666666666</v>
      </c>
      <c r="E403" s="36">
        <v>731.8833333333332</v>
      </c>
      <c r="F403" s="36">
        <v>726.1166666666667</v>
      </c>
      <c r="G403" s="36">
        <v>717.0333333333333</v>
      </c>
      <c r="H403" s="36">
        <v>746.7333333333331</v>
      </c>
      <c r="I403" s="36">
        <v>755.8166666666664</v>
      </c>
      <c r="J403" s="36">
        <v>761.583333333333</v>
      </c>
      <c r="K403" s="31">
        <v>750.05</v>
      </c>
      <c r="L403" s="31">
        <v>735.2</v>
      </c>
      <c r="M403" s="31">
        <v>14.38789</v>
      </c>
      <c r="N403" s="1"/>
      <c r="O403" s="1"/>
    </row>
    <row r="404" spans="1:15" ht="12.75" customHeight="1">
      <c r="A404" s="33">
        <v>394</v>
      </c>
      <c r="B404" s="53" t="s">
        <v>212</v>
      </c>
      <c r="C404" s="31">
        <v>1493.15</v>
      </c>
      <c r="D404" s="36">
        <v>1497.5833333333333</v>
      </c>
      <c r="E404" s="36">
        <v>1483.7666666666664</v>
      </c>
      <c r="F404" s="36">
        <v>1474.3833333333332</v>
      </c>
      <c r="G404" s="36">
        <v>1460.5666666666664</v>
      </c>
      <c r="H404" s="36">
        <v>1506.9666666666665</v>
      </c>
      <c r="I404" s="36">
        <v>1520.7833333333335</v>
      </c>
      <c r="J404" s="36">
        <v>1530.1666666666665</v>
      </c>
      <c r="K404" s="31">
        <v>1511.4</v>
      </c>
      <c r="L404" s="31">
        <v>1488.2</v>
      </c>
      <c r="M404" s="31">
        <v>7.87733</v>
      </c>
      <c r="N404" s="1"/>
      <c r="O404" s="1"/>
    </row>
    <row r="405" spans="1:15" ht="12.75" customHeight="1">
      <c r="A405" s="33">
        <v>395</v>
      </c>
      <c r="B405" s="53" t="s">
        <v>493</v>
      </c>
      <c r="C405" s="31">
        <v>130.85</v>
      </c>
      <c r="D405" s="36">
        <v>131.73333333333332</v>
      </c>
      <c r="E405" s="36">
        <v>129.31666666666663</v>
      </c>
      <c r="F405" s="36">
        <v>127.7833333333333</v>
      </c>
      <c r="G405" s="36">
        <v>125.36666666666662</v>
      </c>
      <c r="H405" s="36">
        <v>133.26666666666665</v>
      </c>
      <c r="I405" s="36">
        <v>135.68333333333334</v>
      </c>
      <c r="J405" s="36">
        <v>137.21666666666667</v>
      </c>
      <c r="K405" s="31">
        <v>134.15</v>
      </c>
      <c r="L405" s="31">
        <v>130.2</v>
      </c>
      <c r="M405" s="31">
        <v>182.46054</v>
      </c>
      <c r="N405" s="1"/>
      <c r="O405" s="1"/>
    </row>
    <row r="406" spans="1:15" ht="12.75" customHeight="1">
      <c r="A406" s="33">
        <v>396</v>
      </c>
      <c r="B406" s="53" t="s">
        <v>494</v>
      </c>
      <c r="C406" s="31">
        <v>4627.3</v>
      </c>
      <c r="D406" s="36">
        <v>4655.433333333333</v>
      </c>
      <c r="E406" s="36">
        <v>4531.866666666667</v>
      </c>
      <c r="F406" s="36">
        <v>4436.433333333333</v>
      </c>
      <c r="G406" s="36">
        <v>4312.866666666667</v>
      </c>
      <c r="H406" s="36">
        <v>4750.866666666667</v>
      </c>
      <c r="I406" s="36">
        <v>4874.433333333334</v>
      </c>
      <c r="J406" s="36">
        <v>4969.866666666667</v>
      </c>
      <c r="K406" s="31">
        <v>4779</v>
      </c>
      <c r="L406" s="31">
        <v>4560</v>
      </c>
      <c r="M406" s="31">
        <v>0.82918</v>
      </c>
      <c r="N406" s="1"/>
      <c r="O406" s="1"/>
    </row>
    <row r="407" spans="1:15" ht="12.75" customHeight="1">
      <c r="A407" s="33">
        <v>397</v>
      </c>
      <c r="B407" s="53" t="s">
        <v>216</v>
      </c>
      <c r="C407" s="31">
        <v>2632.3</v>
      </c>
      <c r="D407" s="36">
        <v>2648.4500000000003</v>
      </c>
      <c r="E407" s="36">
        <v>2609.4000000000005</v>
      </c>
      <c r="F407" s="36">
        <v>2586.5000000000005</v>
      </c>
      <c r="G407" s="36">
        <v>2547.4500000000007</v>
      </c>
      <c r="H407" s="36">
        <v>2671.3500000000004</v>
      </c>
      <c r="I407" s="36">
        <v>2710.4000000000005</v>
      </c>
      <c r="J407" s="36">
        <v>2733.3</v>
      </c>
      <c r="K407" s="31">
        <v>2687.5</v>
      </c>
      <c r="L407" s="31">
        <v>2625.55</v>
      </c>
      <c r="M407" s="31">
        <v>6.9983</v>
      </c>
      <c r="N407" s="1"/>
      <c r="O407" s="1"/>
    </row>
    <row r="408" spans="1:15" ht="12.75" customHeight="1">
      <c r="A408" s="33">
        <v>398</v>
      </c>
      <c r="B408" s="53" t="s">
        <v>875</v>
      </c>
      <c r="C408" s="31">
        <v>1978.1</v>
      </c>
      <c r="D408" s="36">
        <v>2016.0166666666667</v>
      </c>
      <c r="E408" s="36">
        <v>1924.0333333333333</v>
      </c>
      <c r="F408" s="36">
        <v>1869.9666666666667</v>
      </c>
      <c r="G408" s="36">
        <v>1777.9833333333333</v>
      </c>
      <c r="H408" s="36">
        <v>2070.083333333333</v>
      </c>
      <c r="I408" s="36">
        <v>2162.0666666666666</v>
      </c>
      <c r="J408" s="36">
        <v>2216.133333333333</v>
      </c>
      <c r="K408" s="31">
        <v>2108</v>
      </c>
      <c r="L408" s="31">
        <v>1961.95</v>
      </c>
      <c r="M408" s="31">
        <v>1.71213</v>
      </c>
      <c r="N408" s="1"/>
      <c r="O408" s="1"/>
    </row>
    <row r="409" spans="1:15" ht="12.75" customHeight="1">
      <c r="A409" s="33">
        <v>399</v>
      </c>
      <c r="B409" s="53" t="s">
        <v>179</v>
      </c>
      <c r="C409" s="31">
        <v>120.55</v>
      </c>
      <c r="D409" s="36">
        <v>120.64999999999999</v>
      </c>
      <c r="E409" s="36">
        <v>118.14999999999998</v>
      </c>
      <c r="F409" s="36">
        <v>115.74999999999999</v>
      </c>
      <c r="G409" s="36">
        <v>113.24999999999997</v>
      </c>
      <c r="H409" s="36">
        <v>123.04999999999998</v>
      </c>
      <c r="I409" s="36">
        <v>125.55000000000001</v>
      </c>
      <c r="J409" s="36">
        <v>127.94999999999999</v>
      </c>
      <c r="K409" s="31">
        <v>123.15</v>
      </c>
      <c r="L409" s="31">
        <v>118.25</v>
      </c>
      <c r="M409" s="31">
        <v>220.46191</v>
      </c>
      <c r="N409" s="1"/>
      <c r="O409" s="1"/>
    </row>
    <row r="410" spans="1:15" ht="12.75" customHeight="1">
      <c r="A410" s="33">
        <v>400</v>
      </c>
      <c r="B410" s="53" t="s">
        <v>495</v>
      </c>
      <c r="C410" s="31">
        <v>8468.2</v>
      </c>
      <c r="D410" s="36">
        <v>8500.216666666667</v>
      </c>
      <c r="E410" s="36">
        <v>8374.433333333334</v>
      </c>
      <c r="F410" s="36">
        <v>8280.666666666668</v>
      </c>
      <c r="G410" s="36">
        <v>8154.883333333335</v>
      </c>
      <c r="H410" s="36">
        <v>8593.983333333334</v>
      </c>
      <c r="I410" s="36">
        <v>8719.766666666666</v>
      </c>
      <c r="J410" s="36">
        <v>8813.533333333333</v>
      </c>
      <c r="K410" s="31">
        <v>8626</v>
      </c>
      <c r="L410" s="31">
        <v>8406.45</v>
      </c>
      <c r="M410" s="31">
        <v>0.14135</v>
      </c>
      <c r="N410" s="1"/>
      <c r="O410" s="1"/>
    </row>
    <row r="411" spans="1:15" ht="12.75" customHeight="1">
      <c r="A411" s="33">
        <v>401</v>
      </c>
      <c r="B411" s="53" t="s">
        <v>496</v>
      </c>
      <c r="C411" s="31">
        <v>1563.55</v>
      </c>
      <c r="D411" s="36">
        <v>1553.2</v>
      </c>
      <c r="E411" s="36">
        <v>1524.75</v>
      </c>
      <c r="F411" s="36">
        <v>1485.95</v>
      </c>
      <c r="G411" s="36">
        <v>1457.5</v>
      </c>
      <c r="H411" s="36">
        <v>1592</v>
      </c>
      <c r="I411" s="36">
        <v>1620.4500000000003</v>
      </c>
      <c r="J411" s="36">
        <v>1659.25</v>
      </c>
      <c r="K411" s="31">
        <v>1581.65</v>
      </c>
      <c r="L411" s="31">
        <v>1514.4</v>
      </c>
      <c r="M411" s="31">
        <v>2.34958</v>
      </c>
      <c r="N411" s="1"/>
      <c r="O411" s="1"/>
    </row>
    <row r="412" spans="1:15" ht="12.75" customHeight="1">
      <c r="A412" s="33">
        <v>402</v>
      </c>
      <c r="B412" t="s">
        <v>876</v>
      </c>
      <c r="C412" s="31">
        <v>385.95</v>
      </c>
      <c r="D412" s="36">
        <v>388.9666666666667</v>
      </c>
      <c r="E412" s="36">
        <v>381.9833333333334</v>
      </c>
      <c r="F412" s="36">
        <v>378.0166666666667</v>
      </c>
      <c r="G412" s="36">
        <v>371.0333333333334</v>
      </c>
      <c r="H412" s="36">
        <v>392.9333333333334</v>
      </c>
      <c r="I412" s="36">
        <v>399.91666666666674</v>
      </c>
      <c r="J412" s="36">
        <v>403.8833333333334</v>
      </c>
      <c r="K412" s="31">
        <v>395.95</v>
      </c>
      <c r="L412" s="31">
        <v>385</v>
      </c>
      <c r="M412" s="31">
        <v>2.30662</v>
      </c>
      <c r="N412" s="1"/>
      <c r="O412" s="1"/>
    </row>
    <row r="413" spans="1:15" ht="12.75" customHeight="1">
      <c r="A413" s="33">
        <v>403</v>
      </c>
      <c r="B413" s="53" t="s">
        <v>497</v>
      </c>
      <c r="C413" s="31">
        <v>3268.35</v>
      </c>
      <c r="D413" s="36">
        <v>3266.1</v>
      </c>
      <c r="E413" s="36">
        <v>3212.2999999999997</v>
      </c>
      <c r="F413" s="36">
        <v>3156.25</v>
      </c>
      <c r="G413" s="36">
        <v>3102.45</v>
      </c>
      <c r="H413" s="36">
        <v>3322.1499999999996</v>
      </c>
      <c r="I413" s="36">
        <v>3375.95</v>
      </c>
      <c r="J413" s="36">
        <v>3431.9999999999995</v>
      </c>
      <c r="K413" s="31">
        <v>3319.9</v>
      </c>
      <c r="L413" s="31">
        <v>3210.05</v>
      </c>
      <c r="M413" s="31">
        <v>0.66008</v>
      </c>
      <c r="N413" s="1"/>
      <c r="O413" s="1"/>
    </row>
    <row r="414" spans="1:15" ht="12.75" customHeight="1">
      <c r="A414" s="33">
        <v>404</v>
      </c>
      <c r="B414" s="53" t="s">
        <v>498</v>
      </c>
      <c r="C414" s="31">
        <v>377.8</v>
      </c>
      <c r="D414" s="36">
        <v>377.3833333333334</v>
      </c>
      <c r="E414" s="36">
        <v>373.8166666666668</v>
      </c>
      <c r="F414" s="36">
        <v>369.83333333333337</v>
      </c>
      <c r="G414" s="36">
        <v>366.26666666666677</v>
      </c>
      <c r="H414" s="36">
        <v>381.3666666666668</v>
      </c>
      <c r="I414" s="36">
        <v>384.9333333333334</v>
      </c>
      <c r="J414" s="36">
        <v>388.9166666666668</v>
      </c>
      <c r="K414" s="31">
        <v>380.95</v>
      </c>
      <c r="L414" s="31">
        <v>373.4</v>
      </c>
      <c r="M414" s="31">
        <v>1.22798</v>
      </c>
      <c r="N414" s="1"/>
      <c r="O414" s="1"/>
    </row>
    <row r="415" spans="1:15" ht="12.75" customHeight="1">
      <c r="A415" s="33">
        <v>405</v>
      </c>
      <c r="B415" s="53" t="s">
        <v>877</v>
      </c>
      <c r="C415" s="31">
        <v>946.65</v>
      </c>
      <c r="D415" s="36">
        <v>956.4666666666667</v>
      </c>
      <c r="E415" s="36">
        <v>935.1833333333334</v>
      </c>
      <c r="F415" s="36">
        <v>923.7166666666667</v>
      </c>
      <c r="G415" s="36">
        <v>902.4333333333334</v>
      </c>
      <c r="H415" s="36">
        <v>967.9333333333334</v>
      </c>
      <c r="I415" s="36">
        <v>989.2166666666667</v>
      </c>
      <c r="J415" s="36">
        <v>1000.6833333333334</v>
      </c>
      <c r="K415" s="31">
        <v>977.75</v>
      </c>
      <c r="L415" s="31">
        <v>945</v>
      </c>
      <c r="M415" s="31">
        <v>2.69309</v>
      </c>
      <c r="N415" s="1"/>
      <c r="O415" s="1"/>
    </row>
    <row r="416" spans="1:15" ht="12.75" customHeight="1">
      <c r="A416" s="33">
        <v>406</v>
      </c>
      <c r="B416" s="53" t="s">
        <v>499</v>
      </c>
      <c r="C416" s="31">
        <v>729.65</v>
      </c>
      <c r="D416" s="36">
        <v>732.8166666666666</v>
      </c>
      <c r="E416" s="36">
        <v>717.8333333333333</v>
      </c>
      <c r="F416" s="36">
        <v>706.0166666666667</v>
      </c>
      <c r="G416" s="36">
        <v>691.0333333333333</v>
      </c>
      <c r="H416" s="36">
        <v>744.6333333333332</v>
      </c>
      <c r="I416" s="36">
        <v>759.6166666666666</v>
      </c>
      <c r="J416" s="36">
        <v>771.4333333333332</v>
      </c>
      <c r="K416" s="31">
        <v>747.8</v>
      </c>
      <c r="L416" s="31">
        <v>721</v>
      </c>
      <c r="M416" s="31">
        <v>0.70582</v>
      </c>
      <c r="N416" s="1"/>
      <c r="O416" s="1"/>
    </row>
    <row r="417" spans="1:15" ht="12.75" customHeight="1">
      <c r="A417" s="33">
        <v>407</v>
      </c>
      <c r="B417" s="53" t="s">
        <v>214</v>
      </c>
      <c r="C417" s="31">
        <v>25491.15</v>
      </c>
      <c r="D417" s="36">
        <v>25518.100000000002</v>
      </c>
      <c r="E417" s="36">
        <v>25174.500000000004</v>
      </c>
      <c r="F417" s="36">
        <v>24857.850000000002</v>
      </c>
      <c r="G417" s="36">
        <v>24514.250000000004</v>
      </c>
      <c r="H417" s="36">
        <v>25834.750000000004</v>
      </c>
      <c r="I417" s="36">
        <v>26178.350000000002</v>
      </c>
      <c r="J417" s="36">
        <v>26495.000000000004</v>
      </c>
      <c r="K417" s="31">
        <v>25861.7</v>
      </c>
      <c r="L417" s="31">
        <v>25201.45</v>
      </c>
      <c r="M417" s="31">
        <v>0.19756</v>
      </c>
      <c r="N417" s="1"/>
      <c r="O417" s="1"/>
    </row>
    <row r="418" spans="1:15" ht="12.75" customHeight="1">
      <c r="A418" s="33">
        <v>408</v>
      </c>
      <c r="B418" s="53" t="s">
        <v>500</v>
      </c>
      <c r="C418" s="31">
        <v>44.8</v>
      </c>
      <c r="D418" s="36">
        <v>45.083333333333336</v>
      </c>
      <c r="E418" s="36">
        <v>44.26666666666667</v>
      </c>
      <c r="F418" s="36">
        <v>43.733333333333334</v>
      </c>
      <c r="G418" s="36">
        <v>42.91666666666667</v>
      </c>
      <c r="H418" s="36">
        <v>45.616666666666674</v>
      </c>
      <c r="I418" s="36">
        <v>46.43333333333334</v>
      </c>
      <c r="J418" s="36">
        <v>46.966666666666676</v>
      </c>
      <c r="K418" s="31">
        <v>45.9</v>
      </c>
      <c r="L418" s="31">
        <v>44.55</v>
      </c>
      <c r="M418" s="31">
        <v>90.89764</v>
      </c>
      <c r="N418" s="1"/>
      <c r="O418" s="1"/>
    </row>
    <row r="419" spans="1:15" ht="12.75" customHeight="1">
      <c r="A419" s="33">
        <v>409</v>
      </c>
      <c r="B419" s="53" t="s">
        <v>217</v>
      </c>
      <c r="C419" s="31">
        <v>2485.6</v>
      </c>
      <c r="D419" s="36">
        <v>2494.816666666666</v>
      </c>
      <c r="E419" s="36">
        <v>2469.6833333333325</v>
      </c>
      <c r="F419" s="36">
        <v>2453.7666666666664</v>
      </c>
      <c r="G419" s="36">
        <v>2428.6333333333328</v>
      </c>
      <c r="H419" s="36">
        <v>2510.733333333332</v>
      </c>
      <c r="I419" s="36">
        <v>2535.8666666666663</v>
      </c>
      <c r="J419" s="36">
        <v>2551.783333333332</v>
      </c>
      <c r="K419" s="31">
        <v>2519.95</v>
      </c>
      <c r="L419" s="31">
        <v>2478.9</v>
      </c>
      <c r="M419" s="31">
        <v>8.28911</v>
      </c>
      <c r="N419" s="1"/>
      <c r="O419" s="1"/>
    </row>
    <row r="420" spans="1:15" ht="12.75" customHeight="1">
      <c r="A420" s="33">
        <v>410</v>
      </c>
      <c r="B420" s="53" t="s">
        <v>501</v>
      </c>
      <c r="C420" s="31">
        <v>618.05</v>
      </c>
      <c r="D420" s="36">
        <v>621.5166666666667</v>
      </c>
      <c r="E420" s="36">
        <v>612.4833333333333</v>
      </c>
      <c r="F420" s="36">
        <v>606.9166666666667</v>
      </c>
      <c r="G420" s="36">
        <v>597.8833333333334</v>
      </c>
      <c r="H420" s="36">
        <v>627.0833333333333</v>
      </c>
      <c r="I420" s="36">
        <v>636.1166666666666</v>
      </c>
      <c r="J420" s="36">
        <v>641.6833333333332</v>
      </c>
      <c r="K420" s="31">
        <v>630.55</v>
      </c>
      <c r="L420" s="31">
        <v>615.95</v>
      </c>
      <c r="M420" s="31">
        <v>4.69383</v>
      </c>
      <c r="N420" s="1"/>
      <c r="O420" s="1"/>
    </row>
    <row r="421" spans="1:15" ht="12.75" customHeight="1">
      <c r="A421" s="33">
        <v>411</v>
      </c>
      <c r="B421" s="53" t="s">
        <v>215</v>
      </c>
      <c r="C421" s="31">
        <v>5577.45</v>
      </c>
      <c r="D421" s="36">
        <v>5605.849999999999</v>
      </c>
      <c r="E421" s="36">
        <v>5521.5999999999985</v>
      </c>
      <c r="F421" s="36">
        <v>5465.749999999999</v>
      </c>
      <c r="G421" s="36">
        <v>5381.499999999998</v>
      </c>
      <c r="H421" s="36">
        <v>5661.699999999999</v>
      </c>
      <c r="I421" s="36">
        <v>5745.950000000001</v>
      </c>
      <c r="J421" s="36">
        <v>5801.799999999999</v>
      </c>
      <c r="K421" s="31">
        <v>5690.1</v>
      </c>
      <c r="L421" s="31">
        <v>5550</v>
      </c>
      <c r="M421" s="31">
        <v>2.01142</v>
      </c>
      <c r="N421" s="1"/>
      <c r="O421" s="1"/>
    </row>
    <row r="422" spans="1:15" ht="12.75" customHeight="1">
      <c r="A422" s="33">
        <v>412</v>
      </c>
      <c r="B422" s="53" t="s">
        <v>502</v>
      </c>
      <c r="C422" s="31">
        <v>1601.3</v>
      </c>
      <c r="D422" s="36">
        <v>1619.4333333333334</v>
      </c>
      <c r="E422" s="36">
        <v>1578.8666666666668</v>
      </c>
      <c r="F422" s="36">
        <v>1556.4333333333334</v>
      </c>
      <c r="G422" s="36">
        <v>1515.8666666666668</v>
      </c>
      <c r="H422" s="36">
        <v>1641.8666666666668</v>
      </c>
      <c r="I422" s="36">
        <v>1682.4333333333334</v>
      </c>
      <c r="J422" s="36">
        <v>1704.8666666666668</v>
      </c>
      <c r="K422" s="31">
        <v>1660</v>
      </c>
      <c r="L422" s="31">
        <v>1597</v>
      </c>
      <c r="M422" s="31">
        <v>2.94468</v>
      </c>
      <c r="N422" s="1"/>
      <c r="O422" s="1"/>
    </row>
    <row r="423" spans="1:15" ht="12.75" customHeight="1">
      <c r="A423" s="33">
        <v>413</v>
      </c>
      <c r="B423" s="53" t="s">
        <v>503</v>
      </c>
      <c r="C423" s="31">
        <v>8528.2</v>
      </c>
      <c r="D423" s="36">
        <v>8568.6</v>
      </c>
      <c r="E423" s="36">
        <v>8390.6</v>
      </c>
      <c r="F423" s="36">
        <v>8253</v>
      </c>
      <c r="G423" s="36">
        <v>8075</v>
      </c>
      <c r="H423" s="36">
        <v>8706.2</v>
      </c>
      <c r="I423" s="36">
        <v>8884.2</v>
      </c>
      <c r="J423" s="36">
        <v>9021.800000000001</v>
      </c>
      <c r="K423" s="31">
        <v>8746.6</v>
      </c>
      <c r="L423" s="31">
        <v>8431</v>
      </c>
      <c r="M423" s="31">
        <v>1.04258</v>
      </c>
      <c r="N423" s="1"/>
      <c r="O423" s="1"/>
    </row>
    <row r="424" spans="1:15" ht="12.75" customHeight="1">
      <c r="A424" s="33">
        <v>414</v>
      </c>
      <c r="B424" s="53" t="s">
        <v>294</v>
      </c>
      <c r="C424" s="31">
        <v>680</v>
      </c>
      <c r="D424" s="36">
        <v>682.0666666666666</v>
      </c>
      <c r="E424" s="36">
        <v>658.0333333333332</v>
      </c>
      <c r="F424" s="36">
        <v>636.0666666666666</v>
      </c>
      <c r="G424" s="36">
        <v>612.0333333333332</v>
      </c>
      <c r="H424" s="36">
        <v>704.0333333333332</v>
      </c>
      <c r="I424" s="36">
        <v>728.0666666666665</v>
      </c>
      <c r="J424" s="36">
        <v>750.0333333333332</v>
      </c>
      <c r="K424" s="31">
        <v>706.1</v>
      </c>
      <c r="L424" s="31">
        <v>660.1</v>
      </c>
      <c r="M424" s="31">
        <v>96.23414</v>
      </c>
      <c r="N424" s="1"/>
      <c r="O424" s="1"/>
    </row>
    <row r="425" spans="1:15" ht="12.75" customHeight="1">
      <c r="A425" s="33">
        <v>415</v>
      </c>
      <c r="B425" s="53" t="s">
        <v>504</v>
      </c>
      <c r="C425" s="31">
        <v>727.25</v>
      </c>
      <c r="D425" s="36">
        <v>731.9666666666667</v>
      </c>
      <c r="E425" s="36">
        <v>718.4833333333333</v>
      </c>
      <c r="F425" s="36">
        <v>709.7166666666667</v>
      </c>
      <c r="G425" s="36">
        <v>696.2333333333333</v>
      </c>
      <c r="H425" s="36">
        <v>740.7333333333333</v>
      </c>
      <c r="I425" s="36">
        <v>754.2166666666667</v>
      </c>
      <c r="J425" s="36">
        <v>762.9833333333333</v>
      </c>
      <c r="K425" s="31">
        <v>745.45</v>
      </c>
      <c r="L425" s="31">
        <v>723.2</v>
      </c>
      <c r="M425" s="31">
        <v>3.75809</v>
      </c>
      <c r="N425" s="1"/>
      <c r="O425" s="1"/>
    </row>
    <row r="426" spans="1:15" ht="12.75" customHeight="1">
      <c r="A426" s="33">
        <v>416</v>
      </c>
      <c r="B426" s="53" t="s">
        <v>505</v>
      </c>
      <c r="C426" s="31">
        <v>550.7</v>
      </c>
      <c r="D426" s="36">
        <v>554.7833333333333</v>
      </c>
      <c r="E426" s="36">
        <v>544.5666666666666</v>
      </c>
      <c r="F426" s="36">
        <v>538.4333333333333</v>
      </c>
      <c r="G426" s="36">
        <v>528.2166666666666</v>
      </c>
      <c r="H426" s="36">
        <v>560.9166666666666</v>
      </c>
      <c r="I426" s="36">
        <v>571.1333333333333</v>
      </c>
      <c r="J426" s="36">
        <v>577.2666666666667</v>
      </c>
      <c r="K426" s="31">
        <v>565</v>
      </c>
      <c r="L426" s="31">
        <v>548.65</v>
      </c>
      <c r="M426" s="31">
        <v>3.4511</v>
      </c>
      <c r="N426" s="1"/>
      <c r="O426" s="1"/>
    </row>
    <row r="427" spans="1:15" ht="12.75" customHeight="1">
      <c r="A427" s="33">
        <v>417</v>
      </c>
      <c r="B427" s="53" t="s">
        <v>213</v>
      </c>
      <c r="C427" s="31">
        <v>766.3</v>
      </c>
      <c r="D427" s="36">
        <v>770.1999999999999</v>
      </c>
      <c r="E427" s="36">
        <v>760.8999999999999</v>
      </c>
      <c r="F427" s="36">
        <v>755.4999999999999</v>
      </c>
      <c r="G427" s="36">
        <v>746.1999999999998</v>
      </c>
      <c r="H427" s="36">
        <v>775.5999999999999</v>
      </c>
      <c r="I427" s="36">
        <v>784.8999999999999</v>
      </c>
      <c r="J427" s="36">
        <v>790.3</v>
      </c>
      <c r="K427" s="31">
        <v>779.5</v>
      </c>
      <c r="L427" s="31">
        <v>764.8</v>
      </c>
      <c r="M427" s="31">
        <v>144.08722</v>
      </c>
      <c r="N427" s="1"/>
      <c r="O427" s="1"/>
    </row>
    <row r="428" spans="1:15" ht="12.75" customHeight="1">
      <c r="A428" s="33">
        <v>418</v>
      </c>
      <c r="B428" s="53" t="s">
        <v>210</v>
      </c>
      <c r="C428" s="31">
        <v>155.35</v>
      </c>
      <c r="D428" s="36">
        <v>154.48333333333332</v>
      </c>
      <c r="E428" s="36">
        <v>152.36666666666665</v>
      </c>
      <c r="F428" s="36">
        <v>149.38333333333333</v>
      </c>
      <c r="G428" s="36">
        <v>147.26666666666665</v>
      </c>
      <c r="H428" s="36">
        <v>157.46666666666664</v>
      </c>
      <c r="I428" s="36">
        <v>159.58333333333331</v>
      </c>
      <c r="J428" s="36">
        <v>162.56666666666663</v>
      </c>
      <c r="K428" s="31">
        <v>156.6</v>
      </c>
      <c r="L428" s="31">
        <v>151.5</v>
      </c>
      <c r="M428" s="31">
        <v>735.96074</v>
      </c>
      <c r="N428" s="1"/>
      <c r="O428" s="1"/>
    </row>
    <row r="429" spans="1:15" ht="12.75" customHeight="1">
      <c r="A429" s="33">
        <v>419</v>
      </c>
      <c r="B429" s="53" t="s">
        <v>506</v>
      </c>
      <c r="C429" s="31">
        <v>501.9</v>
      </c>
      <c r="D429" s="36">
        <v>504.7166666666667</v>
      </c>
      <c r="E429" s="36">
        <v>495.83333333333337</v>
      </c>
      <c r="F429" s="36">
        <v>489.76666666666665</v>
      </c>
      <c r="G429" s="36">
        <v>480.8833333333333</v>
      </c>
      <c r="H429" s="36">
        <v>510.7833333333334</v>
      </c>
      <c r="I429" s="36">
        <v>519.6666666666667</v>
      </c>
      <c r="J429" s="36">
        <v>525.7333333333335</v>
      </c>
      <c r="K429" s="31">
        <v>513.6</v>
      </c>
      <c r="L429" s="31">
        <v>498.65</v>
      </c>
      <c r="M429" s="31">
        <v>7.80072</v>
      </c>
      <c r="N429" s="1"/>
      <c r="O429" s="1"/>
    </row>
    <row r="430" spans="1:15" ht="12.75" customHeight="1">
      <c r="A430" s="33">
        <v>420</v>
      </c>
      <c r="B430" s="53" t="s">
        <v>507</v>
      </c>
      <c r="C430" s="31">
        <v>137.2</v>
      </c>
      <c r="D430" s="36">
        <v>138.08333333333334</v>
      </c>
      <c r="E430" s="36">
        <v>135.11666666666667</v>
      </c>
      <c r="F430" s="36">
        <v>133.03333333333333</v>
      </c>
      <c r="G430" s="36">
        <v>130.06666666666666</v>
      </c>
      <c r="H430" s="36">
        <v>140.16666666666669</v>
      </c>
      <c r="I430" s="36">
        <v>143.13333333333333</v>
      </c>
      <c r="J430" s="36">
        <v>145.2166666666667</v>
      </c>
      <c r="K430" s="31">
        <v>141.05</v>
      </c>
      <c r="L430" s="31">
        <v>136</v>
      </c>
      <c r="M430" s="31">
        <v>35.74161</v>
      </c>
      <c r="N430" s="1"/>
      <c r="O430" s="1"/>
    </row>
    <row r="431" spans="1:15" ht="12.75" customHeight="1">
      <c r="A431" s="33">
        <v>421</v>
      </c>
      <c r="B431" s="53" t="s">
        <v>508</v>
      </c>
      <c r="C431" s="31">
        <v>403.15</v>
      </c>
      <c r="D431" s="36">
        <v>404.0666666666666</v>
      </c>
      <c r="E431" s="36">
        <v>399.23333333333323</v>
      </c>
      <c r="F431" s="36">
        <v>395.3166666666666</v>
      </c>
      <c r="G431" s="36">
        <v>390.48333333333323</v>
      </c>
      <c r="H431" s="36">
        <v>407.98333333333323</v>
      </c>
      <c r="I431" s="36">
        <v>412.8166666666666</v>
      </c>
      <c r="J431" s="36">
        <v>416.73333333333323</v>
      </c>
      <c r="K431" s="31">
        <v>408.9</v>
      </c>
      <c r="L431" s="31">
        <v>400.15</v>
      </c>
      <c r="M431" s="31">
        <v>6.13304</v>
      </c>
      <c r="N431" s="1"/>
      <c r="O431" s="1"/>
    </row>
    <row r="432" spans="1:15" ht="12.75" customHeight="1">
      <c r="A432" s="33">
        <v>422</v>
      </c>
      <c r="B432" s="53" t="s">
        <v>509</v>
      </c>
      <c r="C432" s="31">
        <v>408.25</v>
      </c>
      <c r="D432" s="36">
        <v>408.25</v>
      </c>
      <c r="E432" s="36">
        <v>408.25</v>
      </c>
      <c r="F432" s="36">
        <v>408.25</v>
      </c>
      <c r="G432" s="36">
        <v>408.25</v>
      </c>
      <c r="H432" s="36">
        <v>408.25</v>
      </c>
      <c r="I432" s="36">
        <v>408.25</v>
      </c>
      <c r="J432" s="36">
        <v>408.25</v>
      </c>
      <c r="K432" s="31">
        <v>408.25</v>
      </c>
      <c r="L432" s="31">
        <v>408.25</v>
      </c>
      <c r="M432" s="31">
        <v>0.55137</v>
      </c>
      <c r="N432" s="1"/>
      <c r="O432" s="1"/>
    </row>
    <row r="433" spans="1:15" ht="12.75" customHeight="1">
      <c r="A433" s="33">
        <v>423</v>
      </c>
      <c r="B433" s="53" t="s">
        <v>218</v>
      </c>
      <c r="C433" s="31">
        <v>1540</v>
      </c>
      <c r="D433" s="36">
        <v>1556.3333333333333</v>
      </c>
      <c r="E433" s="36">
        <v>1517.6666666666665</v>
      </c>
      <c r="F433" s="36">
        <v>1495.3333333333333</v>
      </c>
      <c r="G433" s="36">
        <v>1456.6666666666665</v>
      </c>
      <c r="H433" s="36">
        <v>1578.6666666666665</v>
      </c>
      <c r="I433" s="36">
        <v>1617.333333333333</v>
      </c>
      <c r="J433" s="36">
        <v>1639.6666666666665</v>
      </c>
      <c r="K433" s="31">
        <v>1595</v>
      </c>
      <c r="L433" s="31">
        <v>1534</v>
      </c>
      <c r="M433" s="31">
        <v>82.58068</v>
      </c>
      <c r="N433" s="1"/>
      <c r="O433" s="1"/>
    </row>
    <row r="434" spans="1:15" ht="12.75" customHeight="1">
      <c r="A434" s="33">
        <v>424</v>
      </c>
      <c r="B434" s="53" t="s">
        <v>219</v>
      </c>
      <c r="C434" s="31">
        <v>619.05</v>
      </c>
      <c r="D434" s="36">
        <v>623.1666666666666</v>
      </c>
      <c r="E434" s="36">
        <v>612.5833333333333</v>
      </c>
      <c r="F434" s="36">
        <v>606.1166666666667</v>
      </c>
      <c r="G434" s="36">
        <v>595.5333333333333</v>
      </c>
      <c r="H434" s="36">
        <v>629.6333333333332</v>
      </c>
      <c r="I434" s="36">
        <v>640.2166666666665</v>
      </c>
      <c r="J434" s="36">
        <v>646.6833333333332</v>
      </c>
      <c r="K434" s="31">
        <v>633.75</v>
      </c>
      <c r="L434" s="31">
        <v>616.7</v>
      </c>
      <c r="M434" s="31">
        <v>7.52012</v>
      </c>
      <c r="N434" s="1"/>
      <c r="O434" s="1"/>
    </row>
    <row r="435" spans="1:15" ht="12.75" customHeight="1">
      <c r="A435" s="33">
        <v>425</v>
      </c>
      <c r="B435" s="53" t="s">
        <v>510</v>
      </c>
      <c r="C435" s="31">
        <v>4545.9</v>
      </c>
      <c r="D435" s="36">
        <v>4533.016666666666</v>
      </c>
      <c r="E435" s="36">
        <v>4430.4333333333325</v>
      </c>
      <c r="F435" s="36">
        <v>4314.966666666666</v>
      </c>
      <c r="G435" s="36">
        <v>4212.383333333332</v>
      </c>
      <c r="H435" s="36">
        <v>4648.483333333333</v>
      </c>
      <c r="I435" s="36">
        <v>4751.066666666667</v>
      </c>
      <c r="J435" s="36">
        <v>4866.533333333333</v>
      </c>
      <c r="K435" s="31">
        <v>4635.6</v>
      </c>
      <c r="L435" s="31">
        <v>4417.55</v>
      </c>
      <c r="M435" s="31">
        <v>2.48814</v>
      </c>
      <c r="N435" s="1"/>
      <c r="O435" s="1"/>
    </row>
    <row r="436" spans="1:15" ht="12.75" customHeight="1">
      <c r="A436" s="33">
        <v>426</v>
      </c>
      <c r="B436" s="53" t="s">
        <v>511</v>
      </c>
      <c r="C436" s="31">
        <v>1125.25</v>
      </c>
      <c r="D436" s="36">
        <v>1129.0833333333333</v>
      </c>
      <c r="E436" s="36">
        <v>1116.1666666666665</v>
      </c>
      <c r="F436" s="36">
        <v>1107.0833333333333</v>
      </c>
      <c r="G436" s="36">
        <v>1094.1666666666665</v>
      </c>
      <c r="H436" s="36">
        <v>1138.1666666666665</v>
      </c>
      <c r="I436" s="36">
        <v>1151.083333333333</v>
      </c>
      <c r="J436" s="36">
        <v>1160.1666666666665</v>
      </c>
      <c r="K436" s="31">
        <v>1142</v>
      </c>
      <c r="L436" s="31">
        <v>1120</v>
      </c>
      <c r="M436" s="31">
        <v>2.95527</v>
      </c>
      <c r="N436" s="1"/>
      <c r="O436" s="1"/>
    </row>
    <row r="437" spans="1:15" ht="12.75" customHeight="1">
      <c r="A437" s="33">
        <v>427</v>
      </c>
      <c r="B437" s="53" t="s">
        <v>512</v>
      </c>
      <c r="C437" s="31">
        <v>435.5</v>
      </c>
      <c r="D437" s="36">
        <v>439.7833333333333</v>
      </c>
      <c r="E437" s="36">
        <v>430.2166666666666</v>
      </c>
      <c r="F437" s="36">
        <v>424.9333333333333</v>
      </c>
      <c r="G437" s="36">
        <v>415.36666666666656</v>
      </c>
      <c r="H437" s="36">
        <v>445.0666666666666</v>
      </c>
      <c r="I437" s="36">
        <v>454.6333333333333</v>
      </c>
      <c r="J437" s="36">
        <v>459.91666666666663</v>
      </c>
      <c r="K437" s="31">
        <v>449.35</v>
      </c>
      <c r="L437" s="31">
        <v>434.5</v>
      </c>
      <c r="M437" s="31">
        <v>2.59043</v>
      </c>
      <c r="N437" s="1"/>
      <c r="O437" s="1"/>
    </row>
    <row r="438" spans="1:15" ht="12.75" customHeight="1">
      <c r="A438" s="33">
        <v>428</v>
      </c>
      <c r="B438" s="53" t="s">
        <v>513</v>
      </c>
      <c r="C438" s="31">
        <v>428.85</v>
      </c>
      <c r="D438" s="36">
        <v>429.55</v>
      </c>
      <c r="E438" s="36">
        <v>424.3</v>
      </c>
      <c r="F438" s="36">
        <v>419.75</v>
      </c>
      <c r="G438" s="36">
        <v>414.5</v>
      </c>
      <c r="H438" s="36">
        <v>434.1</v>
      </c>
      <c r="I438" s="36">
        <v>439.35</v>
      </c>
      <c r="J438" s="36">
        <v>443.90000000000003</v>
      </c>
      <c r="K438" s="31">
        <v>434.8</v>
      </c>
      <c r="L438" s="31">
        <v>425</v>
      </c>
      <c r="M438" s="31">
        <v>0.86272</v>
      </c>
      <c r="N438" s="1"/>
      <c r="O438" s="1"/>
    </row>
    <row r="439" spans="1:15" ht="12.75" customHeight="1">
      <c r="A439" s="33">
        <v>429</v>
      </c>
      <c r="B439" s="53" t="s">
        <v>514</v>
      </c>
      <c r="C439" s="31">
        <v>4150.85</v>
      </c>
      <c r="D439" s="36">
        <v>4167.55</v>
      </c>
      <c r="E439" s="36">
        <v>4063.3</v>
      </c>
      <c r="F439" s="36">
        <v>3975.75</v>
      </c>
      <c r="G439" s="36">
        <v>3871.5</v>
      </c>
      <c r="H439" s="36">
        <v>4255.1</v>
      </c>
      <c r="I439" s="36">
        <v>4359.35</v>
      </c>
      <c r="J439" s="36">
        <v>4446.900000000001</v>
      </c>
      <c r="K439" s="31">
        <v>4271.8</v>
      </c>
      <c r="L439" s="31">
        <v>4080</v>
      </c>
      <c r="M439" s="31">
        <v>1.89469</v>
      </c>
      <c r="N439" s="1"/>
      <c r="O439" s="1"/>
    </row>
    <row r="440" spans="1:15" ht="12.75" customHeight="1">
      <c r="A440" s="33">
        <v>430</v>
      </c>
      <c r="B440" s="53" t="s">
        <v>515</v>
      </c>
      <c r="C440" s="31">
        <v>625.6</v>
      </c>
      <c r="D440" s="36">
        <v>621.6166666666667</v>
      </c>
      <c r="E440" s="36">
        <v>613.2833333333333</v>
      </c>
      <c r="F440" s="36">
        <v>600.9666666666666</v>
      </c>
      <c r="G440" s="36">
        <v>592.6333333333332</v>
      </c>
      <c r="H440" s="36">
        <v>633.9333333333334</v>
      </c>
      <c r="I440" s="36">
        <v>642.2666666666667</v>
      </c>
      <c r="J440" s="36">
        <v>654.5833333333335</v>
      </c>
      <c r="K440" s="31">
        <v>629.95</v>
      </c>
      <c r="L440" s="31">
        <v>609.3</v>
      </c>
      <c r="M440" s="31">
        <v>3.25671</v>
      </c>
      <c r="N440" s="1"/>
      <c r="O440" s="1"/>
    </row>
    <row r="441" spans="1:15" ht="12.75" customHeight="1">
      <c r="A441" s="33">
        <v>431</v>
      </c>
      <c r="B441" s="53" t="s">
        <v>516</v>
      </c>
      <c r="C441" s="31">
        <v>42.15</v>
      </c>
      <c r="D441" s="36">
        <v>42.233333333333334</v>
      </c>
      <c r="E441" s="36">
        <v>41.71666666666667</v>
      </c>
      <c r="F441" s="36">
        <v>41.28333333333333</v>
      </c>
      <c r="G441" s="36">
        <v>40.766666666666666</v>
      </c>
      <c r="H441" s="36">
        <v>42.66666666666667</v>
      </c>
      <c r="I441" s="36">
        <v>43.18333333333334</v>
      </c>
      <c r="J441" s="36">
        <v>43.616666666666674</v>
      </c>
      <c r="K441" s="31">
        <v>42.75</v>
      </c>
      <c r="L441" s="31">
        <v>41.8</v>
      </c>
      <c r="M441" s="31">
        <v>372.05677</v>
      </c>
      <c r="N441" s="1"/>
      <c r="O441" s="1"/>
    </row>
    <row r="442" spans="1:15" ht="12.75" customHeight="1">
      <c r="A442" s="33">
        <v>432</v>
      </c>
      <c r="B442" s="53" t="s">
        <v>517</v>
      </c>
      <c r="C442" s="31">
        <v>651.35</v>
      </c>
      <c r="D442" s="36">
        <v>657.6333333333333</v>
      </c>
      <c r="E442" s="36">
        <v>641.9666666666667</v>
      </c>
      <c r="F442" s="36">
        <v>632.5833333333334</v>
      </c>
      <c r="G442" s="36">
        <v>616.9166666666667</v>
      </c>
      <c r="H442" s="36">
        <v>667.0166666666667</v>
      </c>
      <c r="I442" s="36">
        <v>682.6833333333334</v>
      </c>
      <c r="J442" s="36">
        <v>692.0666666666666</v>
      </c>
      <c r="K442" s="31">
        <v>673.3</v>
      </c>
      <c r="L442" s="31">
        <v>648.25</v>
      </c>
      <c r="M442" s="31">
        <v>17.03779</v>
      </c>
      <c r="N442" s="1"/>
      <c r="O442" s="1"/>
    </row>
    <row r="443" spans="1:15" ht="12.75" customHeight="1">
      <c r="A443" s="33">
        <v>433</v>
      </c>
      <c r="B443" s="53" t="s">
        <v>878</v>
      </c>
      <c r="C443" s="31">
        <v>968.2</v>
      </c>
      <c r="D443" s="36">
        <v>974.0833333333334</v>
      </c>
      <c r="E443" s="36">
        <v>956.1666666666667</v>
      </c>
      <c r="F443" s="36">
        <v>944.1333333333333</v>
      </c>
      <c r="G443" s="36">
        <v>926.2166666666667</v>
      </c>
      <c r="H443" s="36">
        <v>986.1166666666668</v>
      </c>
      <c r="I443" s="36">
        <v>1004.0333333333335</v>
      </c>
      <c r="J443" s="36">
        <v>1016.0666666666668</v>
      </c>
      <c r="K443" s="31">
        <v>992</v>
      </c>
      <c r="L443" s="31">
        <v>962.05</v>
      </c>
      <c r="M443" s="31">
        <v>1.86445</v>
      </c>
      <c r="N443" s="1"/>
      <c r="O443" s="1"/>
    </row>
    <row r="444" spans="1:15" ht="12.75" customHeight="1">
      <c r="A444" s="33">
        <v>434</v>
      </c>
      <c r="B444" s="53" t="s">
        <v>220</v>
      </c>
      <c r="C444" s="31">
        <v>749.05</v>
      </c>
      <c r="D444" s="36">
        <v>750.8833333333333</v>
      </c>
      <c r="E444" s="36">
        <v>734.7666666666667</v>
      </c>
      <c r="F444" s="36">
        <v>720.4833333333333</v>
      </c>
      <c r="G444" s="36">
        <v>704.3666666666667</v>
      </c>
      <c r="H444" s="36">
        <v>765.1666666666666</v>
      </c>
      <c r="I444" s="36">
        <v>781.2833333333332</v>
      </c>
      <c r="J444" s="36">
        <v>795.5666666666666</v>
      </c>
      <c r="K444" s="31">
        <v>767</v>
      </c>
      <c r="L444" s="31">
        <v>736.6</v>
      </c>
      <c r="M444" s="31">
        <v>25.52963</v>
      </c>
      <c r="N444" s="1"/>
      <c r="O444" s="1"/>
    </row>
    <row r="445" spans="1:15" ht="12.75" customHeight="1">
      <c r="A445" s="33">
        <v>435</v>
      </c>
      <c r="B445" s="53" t="s">
        <v>879</v>
      </c>
      <c r="C445" s="31">
        <v>488.35</v>
      </c>
      <c r="D445" s="36">
        <v>485.26666666666665</v>
      </c>
      <c r="E445" s="36">
        <v>478.3833333333333</v>
      </c>
      <c r="F445" s="36">
        <v>468.4166666666667</v>
      </c>
      <c r="G445" s="36">
        <v>461.53333333333336</v>
      </c>
      <c r="H445" s="36">
        <v>495.2333333333333</v>
      </c>
      <c r="I445" s="36">
        <v>502.1166666666666</v>
      </c>
      <c r="J445" s="36">
        <v>512.0833333333333</v>
      </c>
      <c r="K445" s="31">
        <v>492.15</v>
      </c>
      <c r="L445" s="31">
        <v>475.3</v>
      </c>
      <c r="M445" s="31">
        <v>2.89709</v>
      </c>
      <c r="N445" s="1"/>
      <c r="O445" s="1"/>
    </row>
    <row r="446" spans="1:15" ht="12.75" customHeight="1">
      <c r="A446" s="33">
        <v>436</v>
      </c>
      <c r="B446" s="53" t="s">
        <v>518</v>
      </c>
      <c r="C446" s="31">
        <v>704.15</v>
      </c>
      <c r="D446" s="36">
        <v>705.7166666666666</v>
      </c>
      <c r="E446" s="36">
        <v>698.3833333333332</v>
      </c>
      <c r="F446" s="36">
        <v>692.6166666666667</v>
      </c>
      <c r="G446" s="36">
        <v>685.2833333333333</v>
      </c>
      <c r="H446" s="36">
        <v>711.4833333333331</v>
      </c>
      <c r="I446" s="36">
        <v>718.8166666666664</v>
      </c>
      <c r="J446" s="36">
        <v>724.583333333333</v>
      </c>
      <c r="K446" s="31">
        <v>713.05</v>
      </c>
      <c r="L446" s="31">
        <v>699.95</v>
      </c>
      <c r="M446" s="31">
        <v>0.4381</v>
      </c>
      <c r="N446" s="1"/>
      <c r="O446" s="1"/>
    </row>
    <row r="447" spans="1:15" ht="12.75" customHeight="1">
      <c r="A447" s="33">
        <v>437</v>
      </c>
      <c r="B447" s="53" t="s">
        <v>519</v>
      </c>
      <c r="C447" s="31">
        <v>47.3</v>
      </c>
      <c r="D447" s="36">
        <v>47.449999999999996</v>
      </c>
      <c r="E447" s="36">
        <v>46.94999999999999</v>
      </c>
      <c r="F447" s="36">
        <v>46.599999999999994</v>
      </c>
      <c r="G447" s="36">
        <v>46.09999999999999</v>
      </c>
      <c r="H447" s="36">
        <v>47.79999999999999</v>
      </c>
      <c r="I447" s="36">
        <v>48.300000000000004</v>
      </c>
      <c r="J447" s="36">
        <v>48.64999999999999</v>
      </c>
      <c r="K447" s="31">
        <v>47.95</v>
      </c>
      <c r="L447" s="31">
        <v>47.1</v>
      </c>
      <c r="M447" s="31">
        <v>15.79112</v>
      </c>
      <c r="N447" s="1"/>
      <c r="O447" s="1"/>
    </row>
    <row r="448" spans="1:15" ht="12.75" customHeight="1">
      <c r="A448" s="33">
        <v>438</v>
      </c>
      <c r="B448" s="53" t="s">
        <v>232</v>
      </c>
      <c r="C448" s="31">
        <v>2046.85</v>
      </c>
      <c r="D448" s="36">
        <v>2064.7999999999997</v>
      </c>
      <c r="E448" s="36">
        <v>2020.4499999999994</v>
      </c>
      <c r="F448" s="36">
        <v>1994.0499999999997</v>
      </c>
      <c r="G448" s="36">
        <v>1949.6999999999994</v>
      </c>
      <c r="H448" s="36">
        <v>2091.1999999999994</v>
      </c>
      <c r="I448" s="36">
        <v>2135.5499999999997</v>
      </c>
      <c r="J448" s="36">
        <v>2161.9499999999994</v>
      </c>
      <c r="K448" s="31">
        <v>2109.15</v>
      </c>
      <c r="L448" s="31">
        <v>2038.4</v>
      </c>
      <c r="M448" s="31">
        <v>7.70726</v>
      </c>
      <c r="N448" s="1"/>
      <c r="O448" s="1"/>
    </row>
    <row r="449" spans="1:15" ht="12.75" customHeight="1">
      <c r="A449" s="33">
        <v>439</v>
      </c>
      <c r="B449" s="53" t="s">
        <v>520</v>
      </c>
      <c r="C449" s="31">
        <v>985.45</v>
      </c>
      <c r="D449" s="36">
        <v>995.5</v>
      </c>
      <c r="E449" s="36">
        <v>967</v>
      </c>
      <c r="F449" s="36">
        <v>948.55</v>
      </c>
      <c r="G449" s="36">
        <v>920.05</v>
      </c>
      <c r="H449" s="36">
        <v>1013.95</v>
      </c>
      <c r="I449" s="36">
        <v>1042.45</v>
      </c>
      <c r="J449" s="36">
        <v>1060.9</v>
      </c>
      <c r="K449" s="31">
        <v>1024</v>
      </c>
      <c r="L449" s="31">
        <v>977.05</v>
      </c>
      <c r="M449" s="31">
        <v>19.88789</v>
      </c>
      <c r="N449" s="1"/>
      <c r="O449" s="1"/>
    </row>
    <row r="450" spans="1:15" ht="12.75" customHeight="1">
      <c r="A450" s="33">
        <v>440</v>
      </c>
      <c r="B450" s="53" t="s">
        <v>221</v>
      </c>
      <c r="C450" s="31">
        <v>1148.45</v>
      </c>
      <c r="D450" s="36">
        <v>1158.6166666666668</v>
      </c>
      <c r="E450" s="36">
        <v>1135.8333333333335</v>
      </c>
      <c r="F450" s="36">
        <v>1123.2166666666667</v>
      </c>
      <c r="G450" s="36">
        <v>1100.4333333333334</v>
      </c>
      <c r="H450" s="36">
        <v>1171.2333333333336</v>
      </c>
      <c r="I450" s="36">
        <v>1194.0166666666669</v>
      </c>
      <c r="J450" s="36">
        <v>1206.6333333333337</v>
      </c>
      <c r="K450" s="31">
        <v>1181.4</v>
      </c>
      <c r="L450" s="31">
        <v>1146</v>
      </c>
      <c r="M450" s="31">
        <v>24.92408</v>
      </c>
      <c r="N450" s="1"/>
      <c r="O450" s="1"/>
    </row>
    <row r="451" spans="1:15" ht="12.75" customHeight="1">
      <c r="A451" s="33">
        <v>441</v>
      </c>
      <c r="B451" s="53" t="s">
        <v>222</v>
      </c>
      <c r="C451" s="31">
        <v>1945.45</v>
      </c>
      <c r="D451" s="36">
        <v>1955.5833333333333</v>
      </c>
      <c r="E451" s="36">
        <v>1927.0166666666664</v>
      </c>
      <c r="F451" s="36">
        <v>1908.5833333333333</v>
      </c>
      <c r="G451" s="36">
        <v>1880.0166666666664</v>
      </c>
      <c r="H451" s="36">
        <v>1974.0166666666664</v>
      </c>
      <c r="I451" s="36">
        <v>2002.5833333333335</v>
      </c>
      <c r="J451" s="36">
        <v>2021.0166666666664</v>
      </c>
      <c r="K451" s="31">
        <v>1984.15</v>
      </c>
      <c r="L451" s="31">
        <v>1937.15</v>
      </c>
      <c r="M451" s="31">
        <v>6.01527</v>
      </c>
      <c r="N451" s="1"/>
      <c r="O451" s="1"/>
    </row>
    <row r="452" spans="1:15" ht="12.75" customHeight="1">
      <c r="A452" s="33">
        <v>442</v>
      </c>
      <c r="B452" s="53" t="s">
        <v>227</v>
      </c>
      <c r="C452" s="31">
        <v>4001.4</v>
      </c>
      <c r="D452" s="36">
        <v>3986.75</v>
      </c>
      <c r="E452" s="36">
        <v>3960.15</v>
      </c>
      <c r="F452" s="36">
        <v>3918.9</v>
      </c>
      <c r="G452" s="36">
        <v>3892.3</v>
      </c>
      <c r="H452" s="36">
        <v>4028</v>
      </c>
      <c r="I452" s="36">
        <v>4054.6000000000004</v>
      </c>
      <c r="J452" s="36">
        <v>4095.85</v>
      </c>
      <c r="K452" s="31">
        <v>4013.35</v>
      </c>
      <c r="L452" s="31">
        <v>3945.5</v>
      </c>
      <c r="M452" s="31">
        <v>43.54821</v>
      </c>
      <c r="N452" s="1"/>
      <c r="O452" s="1"/>
    </row>
    <row r="453" spans="1:15" ht="12.75" customHeight="1">
      <c r="A453" s="33">
        <v>443</v>
      </c>
      <c r="B453" s="53" t="s">
        <v>223</v>
      </c>
      <c r="C453" s="31">
        <v>1149.45</v>
      </c>
      <c r="D453" s="36">
        <v>1146.8500000000001</v>
      </c>
      <c r="E453" s="36">
        <v>1137.0500000000002</v>
      </c>
      <c r="F453" s="36">
        <v>1124.65</v>
      </c>
      <c r="G453" s="36">
        <v>1114.8500000000001</v>
      </c>
      <c r="H453" s="36">
        <v>1159.2500000000002</v>
      </c>
      <c r="I453" s="36">
        <v>1169.05</v>
      </c>
      <c r="J453" s="36">
        <v>1181.4500000000003</v>
      </c>
      <c r="K453" s="31">
        <v>1156.65</v>
      </c>
      <c r="L453" s="31">
        <v>1134.45</v>
      </c>
      <c r="M453" s="31">
        <v>20.06949</v>
      </c>
      <c r="N453" s="1"/>
      <c r="O453" s="1"/>
    </row>
    <row r="454" spans="1:15" ht="12.75" customHeight="1">
      <c r="A454" s="33">
        <v>444</v>
      </c>
      <c r="B454" s="53" t="s">
        <v>295</v>
      </c>
      <c r="C454" s="31">
        <v>7753.75</v>
      </c>
      <c r="D454" s="36">
        <v>7795.183333333333</v>
      </c>
      <c r="E454" s="36">
        <v>7691.566666666667</v>
      </c>
      <c r="F454" s="36">
        <v>7629.383333333333</v>
      </c>
      <c r="G454" s="36">
        <v>7525.766666666666</v>
      </c>
      <c r="H454" s="36">
        <v>7857.366666666667</v>
      </c>
      <c r="I454" s="36">
        <v>7960.983333333334</v>
      </c>
      <c r="J454" s="36">
        <v>8023.166666666667</v>
      </c>
      <c r="K454" s="31">
        <v>7898.8</v>
      </c>
      <c r="L454" s="31">
        <v>7733</v>
      </c>
      <c r="M454" s="31">
        <v>0.98316</v>
      </c>
      <c r="N454" s="1"/>
      <c r="O454" s="1"/>
    </row>
    <row r="455" spans="1:15" ht="12.75" customHeight="1">
      <c r="A455" s="33">
        <v>445</v>
      </c>
      <c r="B455" s="53" t="s">
        <v>521</v>
      </c>
      <c r="C455" s="31">
        <v>6952.05</v>
      </c>
      <c r="D455" s="36">
        <v>7002.333333333333</v>
      </c>
      <c r="E455" s="36">
        <v>6854.766666666666</v>
      </c>
      <c r="F455" s="36">
        <v>6757.483333333334</v>
      </c>
      <c r="G455" s="36">
        <v>6609.916666666667</v>
      </c>
      <c r="H455" s="36">
        <v>7099.616666666666</v>
      </c>
      <c r="I455" s="36">
        <v>7247.183333333333</v>
      </c>
      <c r="J455" s="36">
        <v>7344.466666666665</v>
      </c>
      <c r="K455" s="31">
        <v>7149.9</v>
      </c>
      <c r="L455" s="31">
        <v>6905.05</v>
      </c>
      <c r="M455" s="31">
        <v>0.34092</v>
      </c>
      <c r="N455" s="1"/>
      <c r="O455" s="1"/>
    </row>
    <row r="456" spans="1:15" ht="12.75" customHeight="1">
      <c r="A456" s="33">
        <v>446</v>
      </c>
      <c r="B456" s="53" t="s">
        <v>522</v>
      </c>
      <c r="C456" s="31">
        <v>671.1</v>
      </c>
      <c r="D456" s="36">
        <v>673.3666666666667</v>
      </c>
      <c r="E456" s="36">
        <v>666.8333333333334</v>
      </c>
      <c r="F456" s="36">
        <v>662.5666666666667</v>
      </c>
      <c r="G456" s="36">
        <v>656.0333333333334</v>
      </c>
      <c r="H456" s="36">
        <v>677.6333333333333</v>
      </c>
      <c r="I456" s="36">
        <v>684.1666666666666</v>
      </c>
      <c r="J456" s="36">
        <v>688.4333333333333</v>
      </c>
      <c r="K456" s="31">
        <v>679.9</v>
      </c>
      <c r="L456" s="31">
        <v>669.1</v>
      </c>
      <c r="M456" s="31">
        <v>19.39707</v>
      </c>
      <c r="N456" s="1"/>
      <c r="O456" s="1"/>
    </row>
    <row r="457" spans="1:15" ht="12.75" customHeight="1">
      <c r="A457" s="33">
        <v>447</v>
      </c>
      <c r="B457" s="53" t="s">
        <v>224</v>
      </c>
      <c r="C457" s="31">
        <v>1018.5</v>
      </c>
      <c r="D457" s="36">
        <v>1020.3333333333334</v>
      </c>
      <c r="E457" s="36">
        <v>1011.6666666666667</v>
      </c>
      <c r="F457" s="36">
        <v>1004.8333333333334</v>
      </c>
      <c r="G457" s="36">
        <v>996.1666666666667</v>
      </c>
      <c r="H457" s="36">
        <v>1027.1666666666667</v>
      </c>
      <c r="I457" s="36">
        <v>1035.8333333333335</v>
      </c>
      <c r="J457" s="36">
        <v>1042.6666666666667</v>
      </c>
      <c r="K457" s="31">
        <v>1029</v>
      </c>
      <c r="L457" s="31">
        <v>1013.5</v>
      </c>
      <c r="M457" s="31">
        <v>115.75194</v>
      </c>
      <c r="N457" s="1"/>
      <c r="O457" s="1"/>
    </row>
    <row r="458" spans="1:15" ht="12.75" customHeight="1">
      <c r="A458" s="33">
        <v>448</v>
      </c>
      <c r="B458" s="53" t="s">
        <v>225</v>
      </c>
      <c r="C458" s="31">
        <v>436.95</v>
      </c>
      <c r="D458" s="36">
        <v>436.75</v>
      </c>
      <c r="E458" s="36">
        <v>429.3</v>
      </c>
      <c r="F458" s="36">
        <v>421.65000000000003</v>
      </c>
      <c r="G458" s="36">
        <v>414.20000000000005</v>
      </c>
      <c r="H458" s="36">
        <v>444.4</v>
      </c>
      <c r="I458" s="36">
        <v>451.85</v>
      </c>
      <c r="J458" s="36">
        <v>459.49999999999994</v>
      </c>
      <c r="K458" s="31">
        <v>444.2</v>
      </c>
      <c r="L458" s="31">
        <v>429.1</v>
      </c>
      <c r="M458" s="31">
        <v>254.30924</v>
      </c>
      <c r="N458" s="1"/>
      <c r="O458" s="1"/>
    </row>
    <row r="459" spans="1:15" ht="12.75" customHeight="1">
      <c r="A459" s="33">
        <v>449</v>
      </c>
      <c r="B459" s="53" t="s">
        <v>226</v>
      </c>
      <c r="C459" s="31">
        <v>163.5</v>
      </c>
      <c r="D459" s="36">
        <v>164.16666666666666</v>
      </c>
      <c r="E459" s="36">
        <v>162.33333333333331</v>
      </c>
      <c r="F459" s="36">
        <v>161.16666666666666</v>
      </c>
      <c r="G459" s="36">
        <v>159.33333333333331</v>
      </c>
      <c r="H459" s="36">
        <v>165.33333333333331</v>
      </c>
      <c r="I459" s="36">
        <v>167.16666666666663</v>
      </c>
      <c r="J459" s="36">
        <v>168.33333333333331</v>
      </c>
      <c r="K459" s="31">
        <v>166</v>
      </c>
      <c r="L459" s="31">
        <v>163</v>
      </c>
      <c r="M459" s="31">
        <v>553.17636</v>
      </c>
      <c r="N459" s="1"/>
      <c r="O459" s="1"/>
    </row>
    <row r="460" spans="1:15" ht="12.75" customHeight="1">
      <c r="A460" s="33">
        <v>450</v>
      </c>
      <c r="B460" s="53" t="s">
        <v>296</v>
      </c>
      <c r="C460" s="31">
        <v>78.5</v>
      </c>
      <c r="D460" s="36">
        <v>79.13333333333334</v>
      </c>
      <c r="E460" s="36">
        <v>77.51666666666668</v>
      </c>
      <c r="F460" s="36">
        <v>76.53333333333335</v>
      </c>
      <c r="G460" s="36">
        <v>74.91666666666669</v>
      </c>
      <c r="H460" s="36">
        <v>80.11666666666667</v>
      </c>
      <c r="I460" s="36">
        <v>81.73333333333332</v>
      </c>
      <c r="J460" s="36">
        <v>82.71666666666667</v>
      </c>
      <c r="K460" s="31">
        <v>80.75</v>
      </c>
      <c r="L460" s="31">
        <v>78.15</v>
      </c>
      <c r="M460" s="31">
        <v>23.71006</v>
      </c>
      <c r="N460" s="1"/>
      <c r="O460" s="1"/>
    </row>
    <row r="461" spans="1:15" ht="12.75" customHeight="1">
      <c r="A461" s="33">
        <v>451</v>
      </c>
      <c r="B461" s="53" t="s">
        <v>523</v>
      </c>
      <c r="C461" s="31">
        <v>3367.05</v>
      </c>
      <c r="D461" s="36">
        <v>3360.0166666666664</v>
      </c>
      <c r="E461" s="36">
        <v>3297.033333333333</v>
      </c>
      <c r="F461" s="36">
        <v>3227.0166666666664</v>
      </c>
      <c r="G461" s="36">
        <v>3164.033333333333</v>
      </c>
      <c r="H461" s="36">
        <v>3430.033333333333</v>
      </c>
      <c r="I461" s="36">
        <v>3493.0166666666664</v>
      </c>
      <c r="J461" s="36">
        <v>3563.033333333333</v>
      </c>
      <c r="K461" s="31">
        <v>3423</v>
      </c>
      <c r="L461" s="31">
        <v>3290</v>
      </c>
      <c r="M461" s="31">
        <v>0.94676</v>
      </c>
      <c r="N461" s="1"/>
      <c r="O461" s="1"/>
    </row>
    <row r="462" spans="1:15" ht="12.75" customHeight="1">
      <c r="A462" s="33">
        <v>452</v>
      </c>
      <c r="B462" s="53" t="s">
        <v>228</v>
      </c>
      <c r="C462" s="31">
        <v>1242.1</v>
      </c>
      <c r="D462" s="36">
        <v>1249.95</v>
      </c>
      <c r="E462" s="36">
        <v>1230.15</v>
      </c>
      <c r="F462" s="36">
        <v>1218.2</v>
      </c>
      <c r="G462" s="36">
        <v>1198.4</v>
      </c>
      <c r="H462" s="36">
        <v>1261.9</v>
      </c>
      <c r="I462" s="36">
        <v>1281.6999999999998</v>
      </c>
      <c r="J462" s="36">
        <v>1293.65</v>
      </c>
      <c r="K462" s="31">
        <v>1269.75</v>
      </c>
      <c r="L462" s="31">
        <v>1238</v>
      </c>
      <c r="M462" s="31">
        <v>28.87322</v>
      </c>
      <c r="N462" s="1"/>
      <c r="O462" s="1"/>
    </row>
    <row r="463" spans="1:15" ht="12.75" customHeight="1">
      <c r="A463" s="33">
        <v>453</v>
      </c>
      <c r="B463" s="53" t="s">
        <v>524</v>
      </c>
      <c r="C463" s="31">
        <v>784</v>
      </c>
      <c r="D463" s="36">
        <v>791.4</v>
      </c>
      <c r="E463" s="36">
        <v>770.8</v>
      </c>
      <c r="F463" s="36">
        <v>757.6</v>
      </c>
      <c r="G463" s="36">
        <v>737</v>
      </c>
      <c r="H463" s="36">
        <v>804.5999999999999</v>
      </c>
      <c r="I463" s="36">
        <v>825.2</v>
      </c>
      <c r="J463" s="36">
        <v>838.3999999999999</v>
      </c>
      <c r="K463" s="31">
        <v>812</v>
      </c>
      <c r="L463" s="31">
        <v>778.2</v>
      </c>
      <c r="M463" s="31">
        <v>4.64988</v>
      </c>
      <c r="N463" s="1"/>
      <c r="O463" s="1"/>
    </row>
    <row r="464" spans="1:15" ht="12.75" customHeight="1">
      <c r="A464" s="33">
        <v>454</v>
      </c>
      <c r="B464" s="53" t="s">
        <v>525</v>
      </c>
      <c r="C464" s="31">
        <v>224.7</v>
      </c>
      <c r="D464" s="36">
        <v>226.1</v>
      </c>
      <c r="E464" s="36">
        <v>222.35</v>
      </c>
      <c r="F464" s="36">
        <v>220</v>
      </c>
      <c r="G464" s="36">
        <v>216.25</v>
      </c>
      <c r="H464" s="36">
        <v>228.45</v>
      </c>
      <c r="I464" s="36">
        <v>232.2</v>
      </c>
      <c r="J464" s="36">
        <v>234.54999999999998</v>
      </c>
      <c r="K464" s="31">
        <v>229.85</v>
      </c>
      <c r="L464" s="31">
        <v>223.75</v>
      </c>
      <c r="M464" s="31">
        <v>8.3065</v>
      </c>
      <c r="N464" s="1"/>
      <c r="O464" s="1"/>
    </row>
    <row r="465" spans="1:15" ht="12.75" customHeight="1">
      <c r="A465" s="33">
        <v>455</v>
      </c>
      <c r="B465" s="53" t="s">
        <v>206</v>
      </c>
      <c r="C465" s="31">
        <v>837.25</v>
      </c>
      <c r="D465" s="36">
        <v>841.4166666666666</v>
      </c>
      <c r="E465" s="36">
        <v>830.8333333333333</v>
      </c>
      <c r="F465" s="36">
        <v>824.4166666666666</v>
      </c>
      <c r="G465" s="36">
        <v>813.8333333333333</v>
      </c>
      <c r="H465" s="36">
        <v>847.8333333333333</v>
      </c>
      <c r="I465" s="36">
        <v>858.4166666666665</v>
      </c>
      <c r="J465" s="36">
        <v>864.8333333333333</v>
      </c>
      <c r="K465" s="31">
        <v>852</v>
      </c>
      <c r="L465" s="31">
        <v>835</v>
      </c>
      <c r="M465" s="31">
        <v>3.60093</v>
      </c>
      <c r="N465" s="1"/>
      <c r="O465" s="1"/>
    </row>
    <row r="466" spans="1:15" ht="12.75" customHeight="1">
      <c r="A466" s="33">
        <v>456</v>
      </c>
      <c r="B466" s="53" t="s">
        <v>526</v>
      </c>
      <c r="C466" s="31">
        <v>4544.6</v>
      </c>
      <c r="D466" s="36">
        <v>4540.483333333334</v>
      </c>
      <c r="E466" s="36">
        <v>4507.116666666667</v>
      </c>
      <c r="F466" s="36">
        <v>4469.633333333333</v>
      </c>
      <c r="G466" s="36">
        <v>4436.266666666666</v>
      </c>
      <c r="H466" s="36">
        <v>4577.966666666667</v>
      </c>
      <c r="I466" s="36">
        <v>4611.333333333334</v>
      </c>
      <c r="J466" s="36">
        <v>4648.8166666666675</v>
      </c>
      <c r="K466" s="31">
        <v>4573.85</v>
      </c>
      <c r="L466" s="31">
        <v>4503</v>
      </c>
      <c r="M466" s="31">
        <v>0.76568</v>
      </c>
      <c r="N466" s="1"/>
      <c r="O466" s="1"/>
    </row>
    <row r="467" spans="1:15" ht="12.75" customHeight="1">
      <c r="A467" s="33">
        <v>457</v>
      </c>
      <c r="B467" s="53" t="s">
        <v>527</v>
      </c>
      <c r="C467" s="31">
        <v>2940.1</v>
      </c>
      <c r="D467" s="36">
        <v>2918.0166666666664</v>
      </c>
      <c r="E467" s="36">
        <v>2887.033333333333</v>
      </c>
      <c r="F467" s="36">
        <v>2833.9666666666662</v>
      </c>
      <c r="G467" s="36">
        <v>2802.9833333333327</v>
      </c>
      <c r="H467" s="36">
        <v>2971.083333333333</v>
      </c>
      <c r="I467" s="36">
        <v>3002.0666666666666</v>
      </c>
      <c r="J467" s="36">
        <v>3055.133333333333</v>
      </c>
      <c r="K467" s="31">
        <v>2949</v>
      </c>
      <c r="L467" s="31">
        <v>2864.95</v>
      </c>
      <c r="M467" s="31">
        <v>0.62949</v>
      </c>
      <c r="N467" s="1"/>
      <c r="O467" s="1"/>
    </row>
    <row r="468" spans="1:15" ht="12.75" customHeight="1">
      <c r="A468" s="33">
        <v>458</v>
      </c>
      <c r="B468" s="53" t="s">
        <v>229</v>
      </c>
      <c r="C468" s="31">
        <v>3619.3</v>
      </c>
      <c r="D468" s="36">
        <v>3641.183333333333</v>
      </c>
      <c r="E468" s="36">
        <v>3587.5666666666657</v>
      </c>
      <c r="F468" s="36">
        <v>3555.8333333333326</v>
      </c>
      <c r="G468" s="36">
        <v>3502.2166666666653</v>
      </c>
      <c r="H468" s="36">
        <v>3672.916666666666</v>
      </c>
      <c r="I468" s="36">
        <v>3726.5333333333338</v>
      </c>
      <c r="J468" s="36">
        <v>3758.2666666666664</v>
      </c>
      <c r="K468" s="31">
        <v>3694.8</v>
      </c>
      <c r="L468" s="31">
        <v>3609.45</v>
      </c>
      <c r="M468" s="31">
        <v>19.10561</v>
      </c>
      <c r="N468" s="1"/>
      <c r="O468" s="1"/>
    </row>
    <row r="469" spans="1:15" ht="12.75" customHeight="1">
      <c r="A469" s="33">
        <v>459</v>
      </c>
      <c r="B469" s="53" t="s">
        <v>230</v>
      </c>
      <c r="C469" s="31">
        <v>2577.7</v>
      </c>
      <c r="D469" s="36">
        <v>2576.4166666666665</v>
      </c>
      <c r="E469" s="36">
        <v>2552.883333333333</v>
      </c>
      <c r="F469" s="36">
        <v>2528.0666666666666</v>
      </c>
      <c r="G469" s="36">
        <v>2504.5333333333333</v>
      </c>
      <c r="H469" s="36">
        <v>2601.233333333333</v>
      </c>
      <c r="I469" s="36">
        <v>2624.766666666667</v>
      </c>
      <c r="J469" s="36">
        <v>2649.583333333333</v>
      </c>
      <c r="K469" s="31">
        <v>2599.95</v>
      </c>
      <c r="L469" s="31">
        <v>2551.6</v>
      </c>
      <c r="M469" s="31">
        <v>1.32838</v>
      </c>
      <c r="N469" s="1"/>
      <c r="O469" s="1"/>
    </row>
    <row r="470" spans="1:15" ht="12.75" customHeight="1">
      <c r="A470" s="33">
        <v>460</v>
      </c>
      <c r="B470" s="53" t="s">
        <v>297</v>
      </c>
      <c r="C470" s="31">
        <v>1581</v>
      </c>
      <c r="D470" s="36">
        <v>1585.2833333333335</v>
      </c>
      <c r="E470" s="36">
        <v>1555.566666666667</v>
      </c>
      <c r="F470" s="36">
        <v>1530.1333333333334</v>
      </c>
      <c r="G470" s="36">
        <v>1500.416666666667</v>
      </c>
      <c r="H470" s="36">
        <v>1610.7166666666672</v>
      </c>
      <c r="I470" s="36">
        <v>1640.4333333333338</v>
      </c>
      <c r="J470" s="36">
        <v>1665.8666666666672</v>
      </c>
      <c r="K470" s="31">
        <v>1615</v>
      </c>
      <c r="L470" s="31">
        <v>1559.85</v>
      </c>
      <c r="M470" s="31">
        <v>7.0344</v>
      </c>
      <c r="N470" s="1"/>
      <c r="O470" s="1"/>
    </row>
    <row r="471" spans="1:15" ht="12.75" customHeight="1">
      <c r="A471" s="33">
        <v>461</v>
      </c>
      <c r="B471" s="53" t="s">
        <v>231</v>
      </c>
      <c r="C471" s="31">
        <v>4053.85</v>
      </c>
      <c r="D471" s="36">
        <v>4064.2666666666664</v>
      </c>
      <c r="E471" s="36">
        <v>4014.583333333333</v>
      </c>
      <c r="F471" s="36">
        <v>3975.3166666666666</v>
      </c>
      <c r="G471" s="36">
        <v>3925.633333333333</v>
      </c>
      <c r="H471" s="36">
        <v>4103.533333333333</v>
      </c>
      <c r="I471" s="36">
        <v>4153.216666666666</v>
      </c>
      <c r="J471" s="36">
        <v>4192.483333333333</v>
      </c>
      <c r="K471" s="31">
        <v>4113.95</v>
      </c>
      <c r="L471" s="31">
        <v>4025</v>
      </c>
      <c r="M471" s="31">
        <v>7.76121</v>
      </c>
      <c r="N471" s="1"/>
      <c r="O471" s="1"/>
    </row>
    <row r="472" spans="1:15" ht="12.75" customHeight="1">
      <c r="A472" s="33">
        <v>462</v>
      </c>
      <c r="B472" s="53" t="s">
        <v>298</v>
      </c>
      <c r="C472" s="31">
        <v>39.95</v>
      </c>
      <c r="D472" s="36">
        <v>40.21666666666666</v>
      </c>
      <c r="E472" s="36">
        <v>39.533333333333324</v>
      </c>
      <c r="F472" s="36">
        <v>39.11666666666666</v>
      </c>
      <c r="G472" s="36">
        <v>38.43333333333332</v>
      </c>
      <c r="H472" s="36">
        <v>40.633333333333326</v>
      </c>
      <c r="I472" s="36">
        <v>41.31666666666666</v>
      </c>
      <c r="J472" s="36">
        <v>41.73333333333333</v>
      </c>
      <c r="K472" s="31">
        <v>40.9</v>
      </c>
      <c r="L472" s="31">
        <v>39.8</v>
      </c>
      <c r="M472" s="31">
        <v>107.72798</v>
      </c>
      <c r="N472" s="1"/>
      <c r="O472" s="1"/>
    </row>
    <row r="473" spans="1:15" ht="12.75" customHeight="1">
      <c r="A473" s="33">
        <v>463</v>
      </c>
      <c r="B473" s="53" t="s">
        <v>529</v>
      </c>
      <c r="C473" s="31">
        <v>331.7</v>
      </c>
      <c r="D473" s="36">
        <v>333.7166666666667</v>
      </c>
      <c r="E473" s="36">
        <v>328.9333333333334</v>
      </c>
      <c r="F473" s="36">
        <v>326.1666666666667</v>
      </c>
      <c r="G473" s="36">
        <v>321.3833333333334</v>
      </c>
      <c r="H473" s="36">
        <v>336.4833333333334</v>
      </c>
      <c r="I473" s="36">
        <v>341.2666666666667</v>
      </c>
      <c r="J473" s="36">
        <v>344.0333333333334</v>
      </c>
      <c r="K473" s="31">
        <v>338.5</v>
      </c>
      <c r="L473" s="31">
        <v>330.95</v>
      </c>
      <c r="M473" s="31">
        <v>3.34596</v>
      </c>
      <c r="N473" s="1"/>
      <c r="O473" s="1"/>
    </row>
    <row r="474" spans="1:15" ht="12.75" customHeight="1">
      <c r="A474" s="33">
        <v>464</v>
      </c>
      <c r="B474" s="53" t="s">
        <v>530</v>
      </c>
      <c r="C474" s="31">
        <v>545.45</v>
      </c>
      <c r="D474" s="36">
        <v>550.6333333333333</v>
      </c>
      <c r="E474" s="36">
        <v>535.8166666666666</v>
      </c>
      <c r="F474" s="36">
        <v>526.1833333333333</v>
      </c>
      <c r="G474" s="36">
        <v>511.36666666666656</v>
      </c>
      <c r="H474" s="36">
        <v>560.2666666666667</v>
      </c>
      <c r="I474" s="36">
        <v>575.0833333333335</v>
      </c>
      <c r="J474" s="36">
        <v>584.7166666666667</v>
      </c>
      <c r="K474" s="31">
        <v>565.45</v>
      </c>
      <c r="L474" s="31">
        <v>541</v>
      </c>
      <c r="M474" s="31">
        <v>13.62609</v>
      </c>
      <c r="N474" s="1"/>
      <c r="O474" s="1"/>
    </row>
    <row r="475" spans="1:15" ht="12.75" customHeight="1">
      <c r="A475" s="33">
        <v>465</v>
      </c>
      <c r="B475" s="53" t="s">
        <v>299</v>
      </c>
      <c r="C475" s="31">
        <v>3525.95</v>
      </c>
      <c r="D475" s="36">
        <v>3537.316666666667</v>
      </c>
      <c r="E475" s="36">
        <v>3504.633333333334</v>
      </c>
      <c r="F475" s="36">
        <v>3483.316666666667</v>
      </c>
      <c r="G475" s="36">
        <v>3450.633333333334</v>
      </c>
      <c r="H475" s="36">
        <v>3558.633333333334</v>
      </c>
      <c r="I475" s="36">
        <v>3591.3166666666675</v>
      </c>
      <c r="J475" s="36">
        <v>3612.633333333334</v>
      </c>
      <c r="K475" s="31">
        <v>3570</v>
      </c>
      <c r="L475" s="31">
        <v>3516</v>
      </c>
      <c r="M475" s="31">
        <v>1.02025</v>
      </c>
      <c r="N475" s="1"/>
      <c r="O475" s="1"/>
    </row>
    <row r="476" spans="1:15" ht="12.75" customHeight="1">
      <c r="A476" s="33">
        <v>466</v>
      </c>
      <c r="B476" s="53" t="s">
        <v>531</v>
      </c>
      <c r="C476" s="31">
        <v>55.1</v>
      </c>
      <c r="D476" s="36">
        <v>55.46666666666667</v>
      </c>
      <c r="E476" s="36">
        <v>54.53333333333334</v>
      </c>
      <c r="F476" s="36">
        <v>53.96666666666667</v>
      </c>
      <c r="G476" s="36">
        <v>53.03333333333334</v>
      </c>
      <c r="H476" s="36">
        <v>56.03333333333334</v>
      </c>
      <c r="I476" s="36">
        <v>56.966666666666676</v>
      </c>
      <c r="J476" s="36">
        <v>57.53333333333334</v>
      </c>
      <c r="K476" s="31">
        <v>56.4</v>
      </c>
      <c r="L476" s="31">
        <v>54.9</v>
      </c>
      <c r="M476" s="31">
        <v>85.41579</v>
      </c>
      <c r="N476" s="1"/>
      <c r="O476" s="1"/>
    </row>
    <row r="477" spans="1:15" ht="12.75" customHeight="1">
      <c r="A477" s="33">
        <v>467</v>
      </c>
      <c r="B477" s="53" t="s">
        <v>532</v>
      </c>
      <c r="C477" s="31">
        <v>722.75</v>
      </c>
      <c r="D477" s="36">
        <v>730.8833333333333</v>
      </c>
      <c r="E477" s="36">
        <v>711.8666666666667</v>
      </c>
      <c r="F477" s="36">
        <v>700.9833333333333</v>
      </c>
      <c r="G477" s="36">
        <v>681.9666666666667</v>
      </c>
      <c r="H477" s="36">
        <v>741.7666666666667</v>
      </c>
      <c r="I477" s="36">
        <v>760.7833333333333</v>
      </c>
      <c r="J477" s="36">
        <v>771.6666666666666</v>
      </c>
      <c r="K477" s="31">
        <v>749.9</v>
      </c>
      <c r="L477" s="31">
        <v>720</v>
      </c>
      <c r="M477" s="31">
        <v>4.58931</v>
      </c>
      <c r="N477" s="1"/>
      <c r="O477" s="1"/>
    </row>
    <row r="478" spans="1:15" ht="12.75" customHeight="1">
      <c r="A478" s="33">
        <v>468</v>
      </c>
      <c r="B478" s="53" t="s">
        <v>235</v>
      </c>
      <c r="C478" s="31">
        <v>502.05</v>
      </c>
      <c r="D478" s="36">
        <v>504.55</v>
      </c>
      <c r="E478" s="36">
        <v>498</v>
      </c>
      <c r="F478" s="36">
        <v>493.95</v>
      </c>
      <c r="G478" s="36">
        <v>487.4</v>
      </c>
      <c r="H478" s="36">
        <v>508.6</v>
      </c>
      <c r="I478" s="36">
        <v>515.1500000000001</v>
      </c>
      <c r="J478" s="36">
        <v>519.2</v>
      </c>
      <c r="K478" s="31">
        <v>511.1</v>
      </c>
      <c r="L478" s="31">
        <v>500.5</v>
      </c>
      <c r="M478" s="31">
        <v>53.37775</v>
      </c>
      <c r="N478" s="1"/>
      <c r="O478" s="1"/>
    </row>
    <row r="479" spans="1:15" ht="12.75" customHeight="1">
      <c r="A479" s="33">
        <v>469</v>
      </c>
      <c r="B479" s="53" t="s">
        <v>533</v>
      </c>
      <c r="C479" s="31">
        <v>919.2</v>
      </c>
      <c r="D479" s="36">
        <v>913.15</v>
      </c>
      <c r="E479" s="36">
        <v>903.8</v>
      </c>
      <c r="F479" s="36">
        <v>888.4</v>
      </c>
      <c r="G479" s="36">
        <v>879.05</v>
      </c>
      <c r="H479" s="36">
        <v>928.55</v>
      </c>
      <c r="I479" s="36">
        <v>937.9000000000001</v>
      </c>
      <c r="J479" s="36">
        <v>953.3</v>
      </c>
      <c r="K479" s="31">
        <v>922.5</v>
      </c>
      <c r="L479" s="31">
        <v>897.75</v>
      </c>
      <c r="M479" s="31">
        <v>1.14787</v>
      </c>
      <c r="N479" s="1"/>
      <c r="O479" s="1"/>
    </row>
    <row r="480" spans="1:15" ht="12.75" customHeight="1">
      <c r="A480" s="33">
        <v>470</v>
      </c>
      <c r="B480" s="53" t="s">
        <v>880</v>
      </c>
      <c r="C480" s="31">
        <v>53.85</v>
      </c>
      <c r="D480" s="36">
        <v>53.9</v>
      </c>
      <c r="E480" s="36">
        <v>53.4</v>
      </c>
      <c r="F480" s="36">
        <v>52.95</v>
      </c>
      <c r="G480" s="36">
        <v>52.45</v>
      </c>
      <c r="H480" s="36">
        <v>54.349999999999994</v>
      </c>
      <c r="I480" s="36">
        <v>54.849999999999994</v>
      </c>
      <c r="J480" s="36">
        <v>55.29999999999999</v>
      </c>
      <c r="K480" s="31">
        <v>54.4</v>
      </c>
      <c r="L480" s="31">
        <v>53.45</v>
      </c>
      <c r="M480" s="31">
        <v>46.97411</v>
      </c>
      <c r="N480" s="1"/>
      <c r="O480" s="1"/>
    </row>
    <row r="481" spans="1:15" ht="12.75" customHeight="1">
      <c r="A481" s="33">
        <v>471</v>
      </c>
      <c r="B481" s="31" t="s">
        <v>234</v>
      </c>
      <c r="C481" s="36">
        <v>9652.55</v>
      </c>
      <c r="D481" s="36">
        <v>9704.183333333332</v>
      </c>
      <c r="E481" s="36">
        <v>9558.366666666665</v>
      </c>
      <c r="F481" s="36">
        <v>9464.183333333332</v>
      </c>
      <c r="G481" s="36">
        <v>9318.366666666665</v>
      </c>
      <c r="H481" s="36">
        <v>9798.366666666665</v>
      </c>
      <c r="I481" s="36">
        <v>9944.183333333334</v>
      </c>
      <c r="J481" s="31">
        <v>10038.366666666665</v>
      </c>
      <c r="K481" s="31">
        <v>9850</v>
      </c>
      <c r="L481" s="31">
        <v>9610</v>
      </c>
      <c r="M481" s="53">
        <v>4.40963</v>
      </c>
      <c r="N481" s="1"/>
      <c r="O481" s="1"/>
    </row>
    <row r="482" spans="1:15" ht="12.75" customHeight="1">
      <c r="A482" s="33">
        <v>472</v>
      </c>
      <c r="B482" s="31" t="s">
        <v>300</v>
      </c>
      <c r="C482" s="36">
        <v>149.2</v>
      </c>
      <c r="D482" s="36">
        <v>150.51666666666665</v>
      </c>
      <c r="E482" s="36">
        <v>147.6833333333333</v>
      </c>
      <c r="F482" s="36">
        <v>146.16666666666666</v>
      </c>
      <c r="G482" s="36">
        <v>143.33333333333331</v>
      </c>
      <c r="H482" s="36">
        <v>152.0333333333333</v>
      </c>
      <c r="I482" s="36">
        <v>154.86666666666667</v>
      </c>
      <c r="J482" s="31">
        <v>156.3833333333333</v>
      </c>
      <c r="K482" s="31">
        <v>153.35</v>
      </c>
      <c r="L482" s="31">
        <v>149</v>
      </c>
      <c r="M482" s="53">
        <v>160.88871</v>
      </c>
      <c r="N482" s="1"/>
      <c r="O482" s="1"/>
    </row>
    <row r="483" spans="1:15" ht="12.75" customHeight="1">
      <c r="A483" s="33">
        <v>473</v>
      </c>
      <c r="B483" s="31" t="s">
        <v>233</v>
      </c>
      <c r="C483" s="31">
        <v>1850.4</v>
      </c>
      <c r="D483" s="36">
        <v>1846.2333333333333</v>
      </c>
      <c r="E483" s="36">
        <v>1828.4166666666667</v>
      </c>
      <c r="F483" s="36">
        <v>1806.4333333333334</v>
      </c>
      <c r="G483" s="36">
        <v>1788.6166666666668</v>
      </c>
      <c r="H483" s="36">
        <v>1868.2166666666667</v>
      </c>
      <c r="I483" s="36">
        <v>1886.0333333333333</v>
      </c>
      <c r="J483" s="36">
        <v>1908.0166666666667</v>
      </c>
      <c r="K483" s="31">
        <v>1864.05</v>
      </c>
      <c r="L483" s="31">
        <v>1824.25</v>
      </c>
      <c r="M483" s="31">
        <v>3.85699</v>
      </c>
      <c r="N483" s="1"/>
      <c r="O483" s="1"/>
    </row>
    <row r="484" spans="1:15" ht="12.75" customHeight="1">
      <c r="A484" s="33">
        <v>474</v>
      </c>
      <c r="B484" s="31" t="s">
        <v>174</v>
      </c>
      <c r="C484" s="36">
        <v>1182.95</v>
      </c>
      <c r="D484" s="36">
        <v>1189.8</v>
      </c>
      <c r="E484" s="36">
        <v>1172.6</v>
      </c>
      <c r="F484" s="36">
        <v>1162.25</v>
      </c>
      <c r="G484" s="36">
        <v>1145.05</v>
      </c>
      <c r="H484" s="36">
        <v>1200.1499999999999</v>
      </c>
      <c r="I484" s="36">
        <v>1217.3500000000001</v>
      </c>
      <c r="J484" s="31">
        <v>1227.6999999999998</v>
      </c>
      <c r="K484" s="31">
        <v>1207</v>
      </c>
      <c r="L484" s="31">
        <v>1179.45</v>
      </c>
      <c r="M484" s="53">
        <v>12.48275</v>
      </c>
      <c r="N484" s="1"/>
      <c r="O484" s="1"/>
    </row>
    <row r="485" spans="1:15" ht="12.75" customHeight="1">
      <c r="A485" s="33">
        <v>475</v>
      </c>
      <c r="B485" s="31" t="s">
        <v>881</v>
      </c>
      <c r="C485" s="31">
        <v>343.95</v>
      </c>
      <c r="D485" s="36">
        <v>342.31666666666666</v>
      </c>
      <c r="E485" s="36">
        <v>336.6333333333333</v>
      </c>
      <c r="F485" s="36">
        <v>329.31666666666666</v>
      </c>
      <c r="G485" s="36">
        <v>323.6333333333333</v>
      </c>
      <c r="H485" s="36">
        <v>349.6333333333333</v>
      </c>
      <c r="I485" s="36">
        <v>355.3166666666666</v>
      </c>
      <c r="J485" s="36">
        <v>362.6333333333333</v>
      </c>
      <c r="K485" s="31">
        <v>348</v>
      </c>
      <c r="L485" s="31">
        <v>335</v>
      </c>
      <c r="M485" s="31">
        <v>27.64283</v>
      </c>
      <c r="N485" s="1"/>
      <c r="O485" s="1"/>
    </row>
    <row r="486" spans="1:15" ht="12.75" customHeight="1">
      <c r="A486" s="33">
        <v>476</v>
      </c>
      <c r="B486" s="31" t="s">
        <v>534</v>
      </c>
      <c r="C486" s="36">
        <v>346.8</v>
      </c>
      <c r="D486" s="36">
        <v>347.8833333333334</v>
      </c>
      <c r="E486" s="36">
        <v>344.0666666666668</v>
      </c>
      <c r="F486" s="36">
        <v>341.33333333333337</v>
      </c>
      <c r="G486" s="36">
        <v>337.51666666666677</v>
      </c>
      <c r="H486" s="36">
        <v>350.6166666666668</v>
      </c>
      <c r="I486" s="36">
        <v>354.4333333333334</v>
      </c>
      <c r="J486" s="36">
        <v>357.1666666666668</v>
      </c>
      <c r="K486" s="31">
        <v>351.7</v>
      </c>
      <c r="L486" s="31">
        <v>345.15</v>
      </c>
      <c r="M486" s="31">
        <v>3.08319</v>
      </c>
      <c r="N486" s="1"/>
      <c r="O486" s="1"/>
    </row>
    <row r="487" spans="1:15" ht="12.75" customHeight="1">
      <c r="A487" s="33">
        <v>477</v>
      </c>
      <c r="B487" s="31" t="s">
        <v>535</v>
      </c>
      <c r="C487" s="31">
        <v>2103.3</v>
      </c>
      <c r="D487" s="36">
        <v>2103.766666666667</v>
      </c>
      <c r="E487" s="36">
        <v>2057.5333333333338</v>
      </c>
      <c r="F487" s="36">
        <v>2011.7666666666669</v>
      </c>
      <c r="G487" s="36">
        <v>1965.5333333333338</v>
      </c>
      <c r="H487" s="36">
        <v>2149.5333333333338</v>
      </c>
      <c r="I487" s="36">
        <v>2195.7666666666664</v>
      </c>
      <c r="J487" s="36">
        <v>2241.5333333333338</v>
      </c>
      <c r="K487" s="31">
        <v>2150</v>
      </c>
      <c r="L487" s="31">
        <v>2058</v>
      </c>
      <c r="M487" s="31">
        <v>0.07769</v>
      </c>
      <c r="N487" s="1"/>
      <c r="O487" s="1"/>
    </row>
    <row r="488" spans="1:15" ht="12.75" customHeight="1">
      <c r="A488" s="33">
        <v>478</v>
      </c>
      <c r="B488" s="31" t="s">
        <v>536</v>
      </c>
      <c r="C488" s="36">
        <v>533.55</v>
      </c>
      <c r="D488" s="36">
        <v>534.8166666666666</v>
      </c>
      <c r="E488" s="36">
        <v>525.2333333333332</v>
      </c>
      <c r="F488" s="36">
        <v>516.9166666666666</v>
      </c>
      <c r="G488" s="36">
        <v>507.33333333333326</v>
      </c>
      <c r="H488" s="36">
        <v>543.1333333333332</v>
      </c>
      <c r="I488" s="36">
        <v>552.7166666666667</v>
      </c>
      <c r="J488" s="36">
        <v>561.0333333333332</v>
      </c>
      <c r="K488" s="31">
        <v>544.4</v>
      </c>
      <c r="L488" s="31">
        <v>526.5</v>
      </c>
      <c r="M488" s="31">
        <v>3.8749</v>
      </c>
      <c r="N488" s="1"/>
      <c r="O488" s="1"/>
    </row>
    <row r="489" spans="1:15" ht="12.75" customHeight="1">
      <c r="A489" s="33">
        <v>479</v>
      </c>
      <c r="B489" s="53" t="s">
        <v>537</v>
      </c>
      <c r="C489" s="31">
        <v>368.8</v>
      </c>
      <c r="D489" s="36">
        <v>370.59999999999997</v>
      </c>
      <c r="E489" s="36">
        <v>365.24999999999994</v>
      </c>
      <c r="F489" s="36">
        <v>361.7</v>
      </c>
      <c r="G489" s="36">
        <v>356.34999999999997</v>
      </c>
      <c r="H489" s="36">
        <v>374.1499999999999</v>
      </c>
      <c r="I489" s="36">
        <v>379.49999999999994</v>
      </c>
      <c r="J489" s="36">
        <v>383.0499999999999</v>
      </c>
      <c r="K489" s="31">
        <v>375.95</v>
      </c>
      <c r="L489" s="31">
        <v>367.05</v>
      </c>
      <c r="M489" s="31">
        <v>2.86352</v>
      </c>
      <c r="N489" s="1"/>
      <c r="O489" s="1"/>
    </row>
    <row r="490" spans="1:15" ht="12.75" customHeight="1">
      <c r="A490" s="33">
        <v>480</v>
      </c>
      <c r="B490" s="53" t="s">
        <v>538</v>
      </c>
      <c r="C490" s="36">
        <v>469.6</v>
      </c>
      <c r="D490" s="36">
        <v>467.2</v>
      </c>
      <c r="E490" s="36">
        <v>459.4</v>
      </c>
      <c r="F490" s="36">
        <v>449.2</v>
      </c>
      <c r="G490" s="36">
        <v>441.4</v>
      </c>
      <c r="H490" s="36">
        <v>477.4</v>
      </c>
      <c r="I490" s="36">
        <v>485.20000000000005</v>
      </c>
      <c r="J490" s="36">
        <v>495.4</v>
      </c>
      <c r="K490" s="31">
        <v>475</v>
      </c>
      <c r="L490" s="31">
        <v>457</v>
      </c>
      <c r="M490" s="31">
        <v>3.40511</v>
      </c>
      <c r="N490" s="1"/>
      <c r="O490" s="1"/>
    </row>
    <row r="491" spans="1:15" ht="12.75" customHeight="1">
      <c r="A491" s="33">
        <v>481</v>
      </c>
      <c r="B491" s="53" t="s">
        <v>539</v>
      </c>
      <c r="C491" s="31">
        <v>514.35</v>
      </c>
      <c r="D491" s="36">
        <v>519.9333333333334</v>
      </c>
      <c r="E491" s="36">
        <v>505.91666666666674</v>
      </c>
      <c r="F491" s="36">
        <v>497.48333333333335</v>
      </c>
      <c r="G491" s="36">
        <v>483.4666666666667</v>
      </c>
      <c r="H491" s="36">
        <v>528.3666666666668</v>
      </c>
      <c r="I491" s="36">
        <v>542.3833333333334</v>
      </c>
      <c r="J491" s="36">
        <v>550.8166666666668</v>
      </c>
      <c r="K491" s="31">
        <v>533.95</v>
      </c>
      <c r="L491" s="31">
        <v>511.5</v>
      </c>
      <c r="M491" s="31">
        <v>3.16318</v>
      </c>
      <c r="N491" s="1"/>
      <c r="O491" s="1"/>
    </row>
    <row r="492" spans="1:15" ht="12.75" customHeight="1">
      <c r="A492" s="33">
        <v>482</v>
      </c>
      <c r="B492" s="53" t="s">
        <v>301</v>
      </c>
      <c r="C492" s="36">
        <v>1385.85</v>
      </c>
      <c r="D492" s="36">
        <v>1398.5666666666666</v>
      </c>
      <c r="E492" s="36">
        <v>1367.2833333333333</v>
      </c>
      <c r="F492" s="36">
        <v>1348.7166666666667</v>
      </c>
      <c r="G492" s="36">
        <v>1317.4333333333334</v>
      </c>
      <c r="H492" s="36">
        <v>1417.1333333333332</v>
      </c>
      <c r="I492" s="36">
        <v>1448.4166666666665</v>
      </c>
      <c r="J492" s="36">
        <v>1466.9833333333331</v>
      </c>
      <c r="K492" s="31">
        <v>1429.85</v>
      </c>
      <c r="L492" s="31">
        <v>1380</v>
      </c>
      <c r="M492" s="31">
        <v>31.00705</v>
      </c>
      <c r="N492" s="1"/>
      <c r="O492" s="1"/>
    </row>
    <row r="493" spans="1:15" ht="12.75" customHeight="1">
      <c r="A493" s="33">
        <v>483</v>
      </c>
      <c r="B493" s="53" t="s">
        <v>540</v>
      </c>
      <c r="C493" s="36">
        <v>914.35</v>
      </c>
      <c r="D493" s="36">
        <v>917.1166666666667</v>
      </c>
      <c r="E493" s="36">
        <v>907.2333333333333</v>
      </c>
      <c r="F493" s="36">
        <v>900.1166666666667</v>
      </c>
      <c r="G493" s="36">
        <v>890.2333333333333</v>
      </c>
      <c r="H493" s="36">
        <v>924.2333333333333</v>
      </c>
      <c r="I493" s="36">
        <v>934.1166666666668</v>
      </c>
      <c r="J493" s="36">
        <v>941.2333333333333</v>
      </c>
      <c r="K493" s="31">
        <v>927</v>
      </c>
      <c r="L493" s="31">
        <v>910</v>
      </c>
      <c r="M493" s="31">
        <v>1.25552</v>
      </c>
      <c r="N493" s="1"/>
      <c r="O493" s="1"/>
    </row>
    <row r="494" spans="1:15" ht="12.75" customHeight="1">
      <c r="A494" s="33">
        <v>484</v>
      </c>
      <c r="B494" s="53" t="s">
        <v>236</v>
      </c>
      <c r="C494" s="36">
        <v>372.95</v>
      </c>
      <c r="D494" s="36">
        <v>369.54999999999995</v>
      </c>
      <c r="E494" s="36">
        <v>364.19999999999993</v>
      </c>
      <c r="F494" s="36">
        <v>355.45</v>
      </c>
      <c r="G494" s="36">
        <v>350.09999999999997</v>
      </c>
      <c r="H494" s="36">
        <v>378.2999999999999</v>
      </c>
      <c r="I494" s="36">
        <v>383.6499999999999</v>
      </c>
      <c r="J494" s="36">
        <v>392.39999999999986</v>
      </c>
      <c r="K494" s="31">
        <v>374.9</v>
      </c>
      <c r="L494" s="31">
        <v>360.8</v>
      </c>
      <c r="M494" s="31">
        <v>399.95547</v>
      </c>
      <c r="N494" s="1"/>
      <c r="O494" s="1"/>
    </row>
    <row r="495" spans="1:15" ht="12.75" customHeight="1">
      <c r="A495" s="33">
        <v>485</v>
      </c>
      <c r="B495" s="53" t="s">
        <v>541</v>
      </c>
      <c r="C495" s="36">
        <v>682.85</v>
      </c>
      <c r="D495" s="36">
        <v>673.9</v>
      </c>
      <c r="E495" s="36">
        <v>659.05</v>
      </c>
      <c r="F495" s="36">
        <v>635.25</v>
      </c>
      <c r="G495" s="36">
        <v>620.4</v>
      </c>
      <c r="H495" s="36">
        <v>697.6999999999999</v>
      </c>
      <c r="I495" s="36">
        <v>712.5500000000001</v>
      </c>
      <c r="J495" s="36">
        <v>736.3499999999999</v>
      </c>
      <c r="K495" s="31">
        <v>688.75</v>
      </c>
      <c r="L495" s="31">
        <v>650.1</v>
      </c>
      <c r="M495" s="31">
        <v>1.41339</v>
      </c>
      <c r="N495" s="1"/>
      <c r="O495" s="1"/>
    </row>
    <row r="496" spans="1:15" ht="12.75" customHeight="1">
      <c r="A496" s="33">
        <v>486</v>
      </c>
      <c r="B496" s="53" t="s">
        <v>542</v>
      </c>
      <c r="C496" s="36">
        <v>1577.45</v>
      </c>
      <c r="D496" s="36">
        <v>1570.7833333333335</v>
      </c>
      <c r="E496" s="36">
        <v>1545.666666666667</v>
      </c>
      <c r="F496" s="36">
        <v>1513.8833333333334</v>
      </c>
      <c r="G496" s="36">
        <v>1488.7666666666669</v>
      </c>
      <c r="H496" s="36">
        <v>1602.566666666667</v>
      </c>
      <c r="I496" s="36">
        <v>1627.6833333333334</v>
      </c>
      <c r="J496" s="36">
        <v>1659.4666666666672</v>
      </c>
      <c r="K496" s="31">
        <v>1595.9</v>
      </c>
      <c r="L496" s="31">
        <v>1539</v>
      </c>
      <c r="M496" s="31">
        <v>4.4544</v>
      </c>
      <c r="N496" s="1"/>
      <c r="O496" s="1"/>
    </row>
    <row r="497" spans="1:15" ht="12.75" customHeight="1">
      <c r="A497" s="33">
        <v>487</v>
      </c>
      <c r="B497" s="53" t="s">
        <v>139</v>
      </c>
      <c r="C497" s="36">
        <v>12.95</v>
      </c>
      <c r="D497" s="36">
        <v>12.799999999999999</v>
      </c>
      <c r="E497" s="36">
        <v>12.349999999999998</v>
      </c>
      <c r="F497" s="36">
        <v>11.749999999999998</v>
      </c>
      <c r="G497" s="36">
        <v>11.299999999999997</v>
      </c>
      <c r="H497" s="36">
        <v>13.399999999999999</v>
      </c>
      <c r="I497" s="36">
        <v>13.849999999999998</v>
      </c>
      <c r="J497" s="36">
        <v>14.45</v>
      </c>
      <c r="K497" s="31">
        <v>13.25</v>
      </c>
      <c r="L497" s="31">
        <v>12.2</v>
      </c>
      <c r="M497" s="31">
        <v>11339.32113</v>
      </c>
      <c r="N497" s="1"/>
      <c r="O497" s="1"/>
    </row>
    <row r="498" spans="1:15" ht="12.75" customHeight="1">
      <c r="A498" s="33">
        <v>488</v>
      </c>
      <c r="B498" s="53" t="s">
        <v>237</v>
      </c>
      <c r="C498" s="36">
        <v>1309.35</v>
      </c>
      <c r="D498" s="36">
        <v>1318.55</v>
      </c>
      <c r="E498" s="36">
        <v>1294.35</v>
      </c>
      <c r="F498" s="36">
        <v>1279.35</v>
      </c>
      <c r="G498" s="36">
        <v>1255.1499999999999</v>
      </c>
      <c r="H498" s="36">
        <v>1333.55</v>
      </c>
      <c r="I498" s="36">
        <v>1357.7500000000002</v>
      </c>
      <c r="J498" s="36">
        <v>1372.75</v>
      </c>
      <c r="K498" s="31">
        <v>1342.75</v>
      </c>
      <c r="L498" s="31">
        <v>1303.55</v>
      </c>
      <c r="M498" s="31">
        <v>22.71423</v>
      </c>
      <c r="N498" s="1"/>
      <c r="O498" s="1"/>
    </row>
    <row r="499" spans="1:15" ht="12.75" customHeight="1">
      <c r="A499" s="33">
        <v>489</v>
      </c>
      <c r="B499" s="53" t="s">
        <v>543</v>
      </c>
      <c r="C499" s="53">
        <v>568.95</v>
      </c>
      <c r="D499" s="36">
        <v>569.9833333333333</v>
      </c>
      <c r="E499" s="36">
        <v>562.9666666666667</v>
      </c>
      <c r="F499" s="36">
        <v>556.9833333333333</v>
      </c>
      <c r="G499" s="36">
        <v>549.9666666666667</v>
      </c>
      <c r="H499" s="36">
        <v>575.9666666666667</v>
      </c>
      <c r="I499" s="36">
        <v>582.9833333333333</v>
      </c>
      <c r="J499" s="36">
        <v>588.9666666666667</v>
      </c>
      <c r="K499" s="31">
        <v>577</v>
      </c>
      <c r="L499" s="31">
        <v>564</v>
      </c>
      <c r="M499" s="31">
        <v>3.86499</v>
      </c>
      <c r="N499" s="1"/>
      <c r="O499" s="1"/>
    </row>
    <row r="500" spans="1:15" ht="12.75" customHeight="1">
      <c r="A500" s="33">
        <v>490</v>
      </c>
      <c r="B500" s="53" t="s">
        <v>882</v>
      </c>
      <c r="C500" s="53">
        <v>151.45</v>
      </c>
      <c r="D500" s="36">
        <v>152.48333333333332</v>
      </c>
      <c r="E500" s="36">
        <v>149.61666666666665</v>
      </c>
      <c r="F500" s="36">
        <v>147.78333333333333</v>
      </c>
      <c r="G500" s="36">
        <v>144.91666666666666</v>
      </c>
      <c r="H500" s="36">
        <v>154.31666666666663</v>
      </c>
      <c r="I500" s="36">
        <v>157.1833333333333</v>
      </c>
      <c r="J500" s="36">
        <v>159.01666666666662</v>
      </c>
      <c r="K500" s="31">
        <v>155.35</v>
      </c>
      <c r="L500" s="31">
        <v>150.65</v>
      </c>
      <c r="M500" s="31">
        <v>8.7288</v>
      </c>
      <c r="N500" s="1"/>
      <c r="O500" s="1"/>
    </row>
    <row r="501" spans="1:15" ht="12.75" customHeight="1">
      <c r="A501" s="33">
        <v>491</v>
      </c>
      <c r="B501" s="53" t="s">
        <v>544</v>
      </c>
      <c r="C501" s="53">
        <v>826.45</v>
      </c>
      <c r="D501" s="36">
        <v>822</v>
      </c>
      <c r="E501" s="36">
        <v>813</v>
      </c>
      <c r="F501" s="36">
        <v>799.55</v>
      </c>
      <c r="G501" s="36">
        <v>790.55</v>
      </c>
      <c r="H501" s="36">
        <v>835.45</v>
      </c>
      <c r="I501" s="36">
        <v>844.45</v>
      </c>
      <c r="J501" s="36">
        <v>857.9000000000001</v>
      </c>
      <c r="K501" s="31">
        <v>831</v>
      </c>
      <c r="L501" s="31">
        <v>808.55</v>
      </c>
      <c r="M501" s="31">
        <v>3.06421</v>
      </c>
      <c r="N501" s="1"/>
      <c r="O501" s="1"/>
    </row>
    <row r="502" spans="1:15" ht="12.75" customHeight="1">
      <c r="A502" s="33">
        <v>492</v>
      </c>
      <c r="B502" s="53" t="s">
        <v>302</v>
      </c>
      <c r="C502" s="53">
        <v>1422.25</v>
      </c>
      <c r="D502" s="36">
        <v>1424.7</v>
      </c>
      <c r="E502" s="36">
        <v>1404.4</v>
      </c>
      <c r="F502" s="36">
        <v>1386.55</v>
      </c>
      <c r="G502" s="36">
        <v>1366.25</v>
      </c>
      <c r="H502" s="36">
        <v>1442.5500000000002</v>
      </c>
      <c r="I502" s="36">
        <v>1462.85</v>
      </c>
      <c r="J502" s="36">
        <v>1480.7000000000003</v>
      </c>
      <c r="K502" s="31">
        <v>1445</v>
      </c>
      <c r="L502" s="31">
        <v>1406.85</v>
      </c>
      <c r="M502" s="31">
        <v>1.06205</v>
      </c>
      <c r="N502" s="1"/>
      <c r="O502" s="1"/>
    </row>
    <row r="503" spans="1:15" ht="12.75" customHeight="1">
      <c r="A503" s="33">
        <v>493</v>
      </c>
      <c r="B503" s="53" t="s">
        <v>238</v>
      </c>
      <c r="C503" s="36">
        <v>470.75</v>
      </c>
      <c r="D503" s="36">
        <v>473.5833333333333</v>
      </c>
      <c r="E503" s="36">
        <v>467.16666666666663</v>
      </c>
      <c r="F503" s="36">
        <v>463.5833333333333</v>
      </c>
      <c r="G503" s="36">
        <v>457.16666666666663</v>
      </c>
      <c r="H503" s="36">
        <v>477.16666666666663</v>
      </c>
      <c r="I503" s="36">
        <v>483.58333333333326</v>
      </c>
      <c r="J503" s="31">
        <v>487.16666666666663</v>
      </c>
      <c r="K503" s="31">
        <v>480</v>
      </c>
      <c r="L503" s="31">
        <v>470</v>
      </c>
      <c r="M503" s="53">
        <v>65.85023</v>
      </c>
      <c r="N503" s="1"/>
      <c r="O503" s="1"/>
    </row>
    <row r="504" spans="1:15" ht="12.75" customHeight="1">
      <c r="A504" s="33">
        <v>494</v>
      </c>
      <c r="B504" s="53" t="s">
        <v>303</v>
      </c>
      <c r="C504" s="36">
        <v>24.25</v>
      </c>
      <c r="D504" s="36">
        <v>24.53333333333333</v>
      </c>
      <c r="E504" s="36">
        <v>23.916666666666664</v>
      </c>
      <c r="F504" s="36">
        <v>23.583333333333332</v>
      </c>
      <c r="G504" s="36">
        <v>22.966666666666665</v>
      </c>
      <c r="H504" s="36">
        <v>24.866666666666664</v>
      </c>
      <c r="I504" s="36">
        <v>25.48333333333333</v>
      </c>
      <c r="J504" s="31">
        <v>25.816666666666663</v>
      </c>
      <c r="K504" s="31">
        <v>25.15</v>
      </c>
      <c r="L504" s="31">
        <v>24.2</v>
      </c>
      <c r="M504" s="53">
        <v>1710.88857</v>
      </c>
      <c r="N504" s="1"/>
      <c r="O504" s="1"/>
    </row>
    <row r="505" spans="1:15" ht="12.75" customHeight="1">
      <c r="A505" s="33">
        <v>495</v>
      </c>
      <c r="B505" s="53" t="s">
        <v>545</v>
      </c>
      <c r="C505" s="53">
        <v>14180.2</v>
      </c>
      <c r="D505" s="36">
        <v>14296.883333333333</v>
      </c>
      <c r="E505" s="36">
        <v>14003.316666666666</v>
      </c>
      <c r="F505" s="36">
        <v>13826.433333333332</v>
      </c>
      <c r="G505" s="36">
        <v>13532.866666666665</v>
      </c>
      <c r="H505" s="36">
        <v>14473.766666666666</v>
      </c>
      <c r="I505" s="36">
        <v>14767.333333333336</v>
      </c>
      <c r="J505" s="36">
        <v>14944.216666666667</v>
      </c>
      <c r="K505" s="31">
        <v>14590.45</v>
      </c>
      <c r="L505" s="31">
        <v>14120</v>
      </c>
      <c r="M505" s="31">
        <v>0.51982</v>
      </c>
      <c r="N505" s="1"/>
      <c r="O505" s="1"/>
    </row>
    <row r="506" spans="1:15" ht="12.75" customHeight="1">
      <c r="A506" s="33">
        <v>496</v>
      </c>
      <c r="B506" s="53" t="s">
        <v>239</v>
      </c>
      <c r="C506" s="53">
        <v>146.55</v>
      </c>
      <c r="D506" s="36">
        <v>147.81666666666666</v>
      </c>
      <c r="E506" s="36">
        <v>144.93333333333334</v>
      </c>
      <c r="F506" s="36">
        <v>143.31666666666666</v>
      </c>
      <c r="G506" s="36">
        <v>140.43333333333334</v>
      </c>
      <c r="H506" s="36">
        <v>149.43333333333334</v>
      </c>
      <c r="I506" s="36">
        <v>152.31666666666666</v>
      </c>
      <c r="J506" s="36">
        <v>153.93333333333334</v>
      </c>
      <c r="K506" s="31">
        <v>150.7</v>
      </c>
      <c r="L506" s="31">
        <v>146.2</v>
      </c>
      <c r="M506" s="31">
        <v>69.36935</v>
      </c>
      <c r="N506" s="1"/>
      <c r="O506" s="1"/>
    </row>
    <row r="507" spans="1:15" ht="12.75" customHeight="1">
      <c r="A507" s="33">
        <v>497</v>
      </c>
      <c r="B507" s="53" t="s">
        <v>546</v>
      </c>
      <c r="C507" s="36">
        <v>608.65</v>
      </c>
      <c r="D507" s="36">
        <v>610.6999999999999</v>
      </c>
      <c r="E507" s="36">
        <v>601.9499999999998</v>
      </c>
      <c r="F507" s="36">
        <v>595.2499999999999</v>
      </c>
      <c r="G507" s="36">
        <v>586.4999999999998</v>
      </c>
      <c r="H507" s="36">
        <v>617.3999999999999</v>
      </c>
      <c r="I507" s="36">
        <v>626.1500000000001</v>
      </c>
      <c r="J507" s="31">
        <v>632.8499999999999</v>
      </c>
      <c r="K507" s="31">
        <v>619.45</v>
      </c>
      <c r="L507" s="31">
        <v>604</v>
      </c>
      <c r="M507" s="53">
        <v>5.76272</v>
      </c>
      <c r="N507" s="1"/>
      <c r="O507" s="1"/>
    </row>
    <row r="508" spans="1:15" ht="12.75" customHeight="1">
      <c r="A508" s="33">
        <v>498</v>
      </c>
      <c r="B508" s="53" t="s">
        <v>304</v>
      </c>
      <c r="C508" s="53">
        <v>192.1</v>
      </c>
      <c r="D508" s="36">
        <v>194.1</v>
      </c>
      <c r="E508" s="36">
        <v>188.5</v>
      </c>
      <c r="F508" s="36">
        <v>184.9</v>
      </c>
      <c r="G508" s="36">
        <v>179.3</v>
      </c>
      <c r="H508" s="36">
        <v>197.7</v>
      </c>
      <c r="I508" s="36">
        <v>203.29999999999995</v>
      </c>
      <c r="J508" s="36">
        <v>206.89999999999998</v>
      </c>
      <c r="K508" s="31">
        <v>199.7</v>
      </c>
      <c r="L508" s="31">
        <v>190.5</v>
      </c>
      <c r="M508" s="31">
        <v>565.43869</v>
      </c>
      <c r="N508" s="1"/>
      <c r="O508" s="1"/>
    </row>
    <row r="509" spans="1:15" ht="12.75" customHeight="1">
      <c r="A509" s="224">
        <v>499</v>
      </c>
      <c r="B509" s="225" t="s">
        <v>240</v>
      </c>
      <c r="C509" s="225">
        <v>962.15</v>
      </c>
      <c r="D509" s="226">
        <v>972.75</v>
      </c>
      <c r="E509" s="226">
        <v>948.2</v>
      </c>
      <c r="F509" s="226">
        <v>934.25</v>
      </c>
      <c r="G509" s="226">
        <v>909.7</v>
      </c>
      <c r="H509" s="226">
        <v>986.7</v>
      </c>
      <c r="I509" s="226">
        <v>1011.25</v>
      </c>
      <c r="J509" s="226">
        <v>1025.2</v>
      </c>
      <c r="K509" s="227">
        <v>997.3</v>
      </c>
      <c r="L509" s="227">
        <v>958.8</v>
      </c>
      <c r="M509" s="227">
        <v>13.25629</v>
      </c>
      <c r="N509" s="1"/>
      <c r="O509" s="1"/>
    </row>
    <row r="510" spans="1:15" ht="12.75" customHeight="1">
      <c r="A510" s="239">
        <v>500</v>
      </c>
      <c r="B510" s="240" t="s">
        <v>547</v>
      </c>
      <c r="C510" s="240">
        <v>1610.15</v>
      </c>
      <c r="D510" s="241">
        <v>1605.1333333333332</v>
      </c>
      <c r="E510" s="241">
        <v>1591.9166666666665</v>
      </c>
      <c r="F510" s="241">
        <v>1573.6833333333334</v>
      </c>
      <c r="G510" s="241">
        <v>1560.4666666666667</v>
      </c>
      <c r="H510" s="241">
        <v>1623.3666666666663</v>
      </c>
      <c r="I510" s="241">
        <v>1636.583333333333</v>
      </c>
      <c r="J510" s="241">
        <v>1654.8166666666662</v>
      </c>
      <c r="K510" s="239">
        <v>1618.35</v>
      </c>
      <c r="L510" s="239">
        <v>1586.9</v>
      </c>
      <c r="M510" s="239">
        <v>0.38832</v>
      </c>
      <c r="N510" s="1"/>
      <c r="O510" s="1"/>
    </row>
    <row r="512" spans="2:15" ht="12.75" customHeight="1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</row>
    <row r="513" spans="2:15" ht="12.75" customHeight="1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</row>
    <row r="514" spans="2:15" ht="12.75" customHeight="1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</row>
    <row r="515" spans="2:15" ht="12.75" customHeight="1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</row>
    <row r="516" spans="1:15" ht="12.75" customHeight="1">
      <c r="A516" s="60" t="s">
        <v>548</v>
      </c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</row>
    <row r="517" spans="1:15" ht="12.75" customHeight="1">
      <c r="A517" s="44" t="s">
        <v>241</v>
      </c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</row>
    <row r="518" spans="1:15" ht="12.75" customHeight="1">
      <c r="A518" s="44" t="s">
        <v>242</v>
      </c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</row>
    <row r="519" spans="1:15" ht="12.75" customHeight="1">
      <c r="A519" s="44" t="s">
        <v>243</v>
      </c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</row>
    <row r="520" spans="1:15" ht="12.75" customHeight="1">
      <c r="A520" s="44" t="s">
        <v>244</v>
      </c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</row>
    <row r="521" spans="1:15" ht="12.75" customHeight="1">
      <c r="A521" s="44" t="s">
        <v>245</v>
      </c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</row>
    <row r="522" spans="1:15" ht="12.75" customHeight="1">
      <c r="A522" s="64" t="s">
        <v>247</v>
      </c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</row>
    <row r="523" spans="1:15" ht="12.75" customHeight="1">
      <c r="A523" s="64" t="s">
        <v>248</v>
      </c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</row>
    <row r="524" spans="1:15" ht="12.75" customHeight="1">
      <c r="A524" s="64" t="s">
        <v>249</v>
      </c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</row>
    <row r="525" spans="1:15" ht="12.75" customHeight="1">
      <c r="A525" s="64" t="s">
        <v>250</v>
      </c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</row>
    <row r="526" spans="1:15" ht="12.75" customHeight="1">
      <c r="A526" s="64" t="s">
        <v>251</v>
      </c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</row>
    <row r="527" spans="1:15" ht="12.75" customHeight="1">
      <c r="A527" s="64" t="s">
        <v>252</v>
      </c>
      <c r="N527" s="1"/>
      <c r="O527" s="1"/>
    </row>
    <row r="528" spans="1:15" ht="12.75" customHeight="1">
      <c r="A528" s="64" t="s">
        <v>253</v>
      </c>
      <c r="N528" s="1"/>
      <c r="O528" s="1"/>
    </row>
    <row r="529" spans="1:15" ht="12.75" customHeight="1">
      <c r="A529" s="64" t="s">
        <v>254</v>
      </c>
      <c r="N529" s="1"/>
      <c r="O529" s="1"/>
    </row>
    <row r="530" spans="1:15" ht="12.75" customHeight="1">
      <c r="A530" s="64" t="s">
        <v>255</v>
      </c>
      <c r="N530" s="1"/>
      <c r="O530" s="1"/>
    </row>
  </sheetData>
  <mergeCells count="7">
    <mergeCell ref="A1:B1"/>
    <mergeCell ref="E9:G9"/>
    <mergeCell ref="H9:J9"/>
    <mergeCell ref="A9:A10"/>
    <mergeCell ref="B9:B10"/>
    <mergeCell ref="C9:C10"/>
    <mergeCell ref="D9:D10"/>
  </mergeCells>
  <hyperlinks>
    <hyperlink ref="L5" location="Main!A1" display="Back To Main Page"/>
  </hyperlinks>
  <printOptions/>
  <pageMargins left="0.7" right="0.7" top="0.75" bottom="0.75" header="0" footer="0"/>
  <pageSetup horizontalDpi="600" verticalDpi="6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B142"/>
  <sheetViews>
    <sheetView zoomScale="85" zoomScaleNormal="85" workbookViewId="0" topLeftCell="A1">
      <pane ySplit="9" topLeftCell="A10" activePane="bottomLeft" state="frozen"/>
      <selection pane="bottomLeft" activeCell="A10" sqref="A10"/>
    </sheetView>
  </sheetViews>
  <sheetFormatPr defaultColWidth="14.421875" defaultRowHeight="15" customHeight="1"/>
  <cols>
    <col min="1" max="1" width="12.140625" style="83" customWidth="1"/>
    <col min="2" max="2" width="14.28125" style="32" customWidth="1"/>
    <col min="3" max="3" width="28.28125" style="31" customWidth="1"/>
    <col min="4" max="4" width="55.7109375" style="31" customWidth="1"/>
    <col min="5" max="5" width="12.421875" style="31" customWidth="1"/>
    <col min="6" max="6" width="13.140625" style="84" customWidth="1"/>
    <col min="7" max="7" width="9.57421875" style="32" customWidth="1"/>
    <col min="8" max="8" width="10.28125" style="32" customWidth="1"/>
    <col min="9" max="9" width="9.28125" style="0" customWidth="1"/>
    <col min="10" max="10" width="14.28125" style="0" customWidth="1"/>
    <col min="11" max="28" width="9.28125" style="0" customWidth="1"/>
  </cols>
  <sheetData>
    <row r="1" spans="1:28" ht="12" customHeight="1">
      <c r="A1" s="68" t="s">
        <v>309</v>
      </c>
      <c r="B1" s="69"/>
      <c r="C1" s="70"/>
      <c r="D1" s="71"/>
      <c r="E1" s="69"/>
      <c r="F1" s="69"/>
      <c r="G1" s="69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</row>
    <row r="2" spans="1:28" ht="12.75" customHeight="1">
      <c r="A2" s="73"/>
      <c r="B2" s="74"/>
      <c r="C2" s="75"/>
      <c r="D2" s="76"/>
      <c r="E2" s="74"/>
      <c r="F2" s="74"/>
      <c r="G2" s="74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</row>
    <row r="3" spans="1:28" ht="12.75" customHeight="1">
      <c r="A3" s="73"/>
      <c r="B3" s="74"/>
      <c r="C3" s="75"/>
      <c r="D3" s="76"/>
      <c r="E3" s="74"/>
      <c r="F3" s="74"/>
      <c r="G3" s="74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</row>
    <row r="4" spans="1:28" ht="12.75" customHeight="1">
      <c r="A4" s="73"/>
      <c r="B4" s="74"/>
      <c r="C4" s="75"/>
      <c r="D4" s="76"/>
      <c r="E4" s="74"/>
      <c r="F4" s="74"/>
      <c r="G4" s="74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</row>
    <row r="5" spans="1:28" ht="6" customHeight="1">
      <c r="A5" s="350"/>
      <c r="B5" s="351"/>
      <c r="C5" s="350"/>
      <c r="D5" s="351"/>
      <c r="E5" s="69"/>
      <c r="F5" s="69"/>
      <c r="G5" s="69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</row>
    <row r="6" spans="1:28" ht="26.25" customHeight="1">
      <c r="A6" s="72"/>
      <c r="B6" s="77"/>
      <c r="C6" s="65"/>
      <c r="D6" s="65"/>
      <c r="E6" s="23" t="s">
        <v>308</v>
      </c>
      <c r="F6" s="69"/>
      <c r="G6" s="69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</row>
    <row r="7" spans="1:28" ht="16.5" customHeight="1">
      <c r="A7" s="78" t="s">
        <v>549</v>
      </c>
      <c r="B7" s="352" t="s">
        <v>550</v>
      </c>
      <c r="C7" s="352"/>
      <c r="D7" s="7">
        <f>Main!B10</f>
        <v>45397</v>
      </c>
      <c r="E7" s="79"/>
      <c r="F7" s="69"/>
      <c r="G7" s="80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</row>
    <row r="8" spans="1:28" ht="12.75" customHeight="1">
      <c r="A8" s="68"/>
      <c r="B8" s="69"/>
      <c r="C8" s="70"/>
      <c r="D8" s="71"/>
      <c r="E8" s="79"/>
      <c r="F8" s="79"/>
      <c r="G8" s="79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</row>
    <row r="9" spans="1:28" ht="52.8">
      <c r="A9" s="81" t="s">
        <v>551</v>
      </c>
      <c r="B9" s="82" t="s">
        <v>552</v>
      </c>
      <c r="C9" s="82" t="s">
        <v>553</v>
      </c>
      <c r="D9" s="82" t="s">
        <v>554</v>
      </c>
      <c r="E9" s="82" t="s">
        <v>555</v>
      </c>
      <c r="F9" s="82" t="s">
        <v>556</v>
      </c>
      <c r="G9" s="82" t="s">
        <v>557</v>
      </c>
      <c r="H9" s="82" t="s">
        <v>558</v>
      </c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</row>
    <row r="10" spans="1:28" ht="12.75" customHeight="1">
      <c r="A10" s="83">
        <v>45394</v>
      </c>
      <c r="B10" s="32">
        <v>513119</v>
      </c>
      <c r="C10" s="31" t="s">
        <v>1086</v>
      </c>
      <c r="D10" s="31" t="s">
        <v>1087</v>
      </c>
      <c r="E10" s="31" t="s">
        <v>559</v>
      </c>
      <c r="F10" s="84">
        <v>13682</v>
      </c>
      <c r="G10" s="32">
        <v>73.29</v>
      </c>
      <c r="H10" s="32" t="s">
        <v>330</v>
      </c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</row>
    <row r="11" spans="1:28" ht="12.75" customHeight="1">
      <c r="A11" s="83">
        <v>45394</v>
      </c>
      <c r="B11" s="32">
        <v>513119</v>
      </c>
      <c r="C11" s="31" t="s">
        <v>1086</v>
      </c>
      <c r="D11" s="31" t="s">
        <v>893</v>
      </c>
      <c r="E11" s="31" t="s">
        <v>560</v>
      </c>
      <c r="F11" s="84">
        <v>11512</v>
      </c>
      <c r="G11" s="32">
        <v>73.29</v>
      </c>
      <c r="H11" s="32" t="s">
        <v>330</v>
      </c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</row>
    <row r="12" spans="1:28" ht="12.75" customHeight="1">
      <c r="A12" s="83">
        <v>45394</v>
      </c>
      <c r="B12" s="32">
        <v>530249</v>
      </c>
      <c r="C12" s="31" t="s">
        <v>1088</v>
      </c>
      <c r="D12" s="31" t="s">
        <v>1089</v>
      </c>
      <c r="E12" s="31" t="s">
        <v>559</v>
      </c>
      <c r="F12" s="84">
        <v>27615</v>
      </c>
      <c r="G12" s="32">
        <v>27.06</v>
      </c>
      <c r="H12" s="32" t="s">
        <v>330</v>
      </c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</row>
    <row r="13" spans="1:28" ht="12.75" customHeight="1">
      <c r="A13" s="83">
        <v>45394</v>
      </c>
      <c r="B13" s="32">
        <v>530755</v>
      </c>
      <c r="C13" s="31" t="s">
        <v>1090</v>
      </c>
      <c r="D13" s="31" t="s">
        <v>1091</v>
      </c>
      <c r="E13" s="31" t="s">
        <v>559</v>
      </c>
      <c r="F13" s="84">
        <v>36000</v>
      </c>
      <c r="G13" s="32">
        <v>9.9</v>
      </c>
      <c r="H13" s="32" t="s">
        <v>330</v>
      </c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</row>
    <row r="14" spans="1:28" ht="12.75" customHeight="1">
      <c r="A14" s="83">
        <v>45394</v>
      </c>
      <c r="B14" s="32">
        <v>512379</v>
      </c>
      <c r="C14" s="31" t="s">
        <v>1044</v>
      </c>
      <c r="D14" s="31" t="s">
        <v>1092</v>
      </c>
      <c r="E14" s="31" t="s">
        <v>559</v>
      </c>
      <c r="F14" s="84">
        <v>2017177</v>
      </c>
      <c r="G14" s="32">
        <v>18.24</v>
      </c>
      <c r="H14" s="32" t="s">
        <v>330</v>
      </c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</row>
    <row r="15" spans="1:28" ht="12.75" customHeight="1">
      <c r="A15" s="83">
        <v>45394</v>
      </c>
      <c r="B15" s="32">
        <v>512379</v>
      </c>
      <c r="C15" s="31" t="s">
        <v>1044</v>
      </c>
      <c r="D15" s="31" t="s">
        <v>1045</v>
      </c>
      <c r="E15" s="31" t="s">
        <v>560</v>
      </c>
      <c r="F15" s="84">
        <v>1233556</v>
      </c>
      <c r="G15" s="32">
        <v>18.23</v>
      </c>
      <c r="H15" s="32" t="s">
        <v>330</v>
      </c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</row>
    <row r="16" spans="1:28" ht="12.75" customHeight="1">
      <c r="A16" s="83">
        <v>45394</v>
      </c>
      <c r="B16" s="32">
        <v>512379</v>
      </c>
      <c r="C16" s="31" t="s">
        <v>1044</v>
      </c>
      <c r="D16" s="31" t="s">
        <v>1045</v>
      </c>
      <c r="E16" s="31" t="s">
        <v>559</v>
      </c>
      <c r="F16" s="84">
        <v>2222468</v>
      </c>
      <c r="G16" s="32">
        <v>18.34</v>
      </c>
      <c r="H16" s="32" t="s">
        <v>330</v>
      </c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</row>
    <row r="17" spans="1:28" ht="12.75" customHeight="1">
      <c r="A17" s="83">
        <v>45394</v>
      </c>
      <c r="B17" s="32">
        <v>543594</v>
      </c>
      <c r="C17" s="31" t="s">
        <v>1014</v>
      </c>
      <c r="D17" s="31" t="s">
        <v>1048</v>
      </c>
      <c r="E17" s="31" t="s">
        <v>559</v>
      </c>
      <c r="F17" s="84">
        <v>1170000</v>
      </c>
      <c r="G17" s="32">
        <v>10</v>
      </c>
      <c r="H17" s="32" t="s">
        <v>330</v>
      </c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</row>
    <row r="18" spans="1:28" ht="12.75" customHeight="1">
      <c r="A18" s="83">
        <v>45394</v>
      </c>
      <c r="B18" s="32">
        <v>543594</v>
      </c>
      <c r="C18" s="31" t="s">
        <v>1014</v>
      </c>
      <c r="D18" s="31" t="s">
        <v>1093</v>
      </c>
      <c r="E18" s="31" t="s">
        <v>560</v>
      </c>
      <c r="F18" s="84">
        <v>249000</v>
      </c>
      <c r="G18" s="32">
        <v>9.02</v>
      </c>
      <c r="H18" s="32" t="s">
        <v>330</v>
      </c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</row>
    <row r="19" spans="1:28" ht="12.75" customHeight="1">
      <c r="A19" s="83">
        <v>45394</v>
      </c>
      <c r="B19" s="32">
        <v>543594</v>
      </c>
      <c r="C19" s="31" t="s">
        <v>1014</v>
      </c>
      <c r="D19" s="31" t="s">
        <v>1094</v>
      </c>
      <c r="E19" s="31" t="s">
        <v>560</v>
      </c>
      <c r="F19" s="84">
        <v>249000</v>
      </c>
      <c r="G19" s="32">
        <v>9.02</v>
      </c>
      <c r="H19" s="32" t="s">
        <v>330</v>
      </c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</row>
    <row r="20" spans="1:28" ht="12.75" customHeight="1">
      <c r="A20" s="83">
        <v>45394</v>
      </c>
      <c r="B20" s="32">
        <v>543594</v>
      </c>
      <c r="C20" s="31" t="s">
        <v>1014</v>
      </c>
      <c r="D20" s="31" t="s">
        <v>1015</v>
      </c>
      <c r="E20" s="31" t="s">
        <v>560</v>
      </c>
      <c r="F20" s="84">
        <v>999000</v>
      </c>
      <c r="G20" s="32">
        <v>10</v>
      </c>
      <c r="H20" s="32" t="s">
        <v>330</v>
      </c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</row>
    <row r="21" spans="1:28" ht="12.75" customHeight="1">
      <c r="A21" s="83">
        <v>45394</v>
      </c>
      <c r="B21" s="32">
        <v>543594</v>
      </c>
      <c r="C21" s="31" t="s">
        <v>1014</v>
      </c>
      <c r="D21" s="31" t="s">
        <v>957</v>
      </c>
      <c r="E21" s="31" t="s">
        <v>560</v>
      </c>
      <c r="F21" s="84">
        <v>1071000</v>
      </c>
      <c r="G21" s="32">
        <v>9.63</v>
      </c>
      <c r="H21" s="32" t="s">
        <v>330</v>
      </c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</row>
    <row r="22" spans="1:28" ht="12.75" customHeight="1">
      <c r="A22" s="83">
        <v>45394</v>
      </c>
      <c r="B22" s="32">
        <v>543594</v>
      </c>
      <c r="C22" s="31" t="s">
        <v>1014</v>
      </c>
      <c r="D22" s="31" t="s">
        <v>957</v>
      </c>
      <c r="E22" s="31" t="s">
        <v>559</v>
      </c>
      <c r="F22" s="84">
        <v>660000</v>
      </c>
      <c r="G22" s="32">
        <v>9.29</v>
      </c>
      <c r="H22" s="32" t="s">
        <v>330</v>
      </c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</row>
    <row r="23" spans="1:28" ht="12.75" customHeight="1">
      <c r="A23" s="83">
        <v>45394</v>
      </c>
      <c r="B23" s="32">
        <v>531144</v>
      </c>
      <c r="C23" s="31" t="s">
        <v>1095</v>
      </c>
      <c r="D23" s="31" t="s">
        <v>1096</v>
      </c>
      <c r="E23" s="31" t="s">
        <v>560</v>
      </c>
      <c r="F23" s="84">
        <v>150239</v>
      </c>
      <c r="G23" s="32">
        <v>13.2</v>
      </c>
      <c r="H23" s="32" t="s">
        <v>330</v>
      </c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</row>
    <row r="24" spans="1:28" ht="12.75" customHeight="1">
      <c r="A24" s="83">
        <v>45394</v>
      </c>
      <c r="B24" s="32">
        <v>530733</v>
      </c>
      <c r="C24" s="31" t="s">
        <v>1097</v>
      </c>
      <c r="D24" s="31" t="s">
        <v>1098</v>
      </c>
      <c r="E24" s="31" t="s">
        <v>560</v>
      </c>
      <c r="F24" s="84">
        <v>30000</v>
      </c>
      <c r="G24" s="32">
        <v>11.71</v>
      </c>
      <c r="H24" s="32" t="s">
        <v>330</v>
      </c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</row>
    <row r="25" spans="1:28" ht="12.75" customHeight="1">
      <c r="A25" s="83">
        <v>45394</v>
      </c>
      <c r="B25" s="32">
        <v>530733</v>
      </c>
      <c r="C25" s="31" t="s">
        <v>1097</v>
      </c>
      <c r="D25" s="31" t="s">
        <v>1099</v>
      </c>
      <c r="E25" s="31" t="s">
        <v>559</v>
      </c>
      <c r="F25" s="84">
        <v>17870</v>
      </c>
      <c r="G25" s="32">
        <v>11.71</v>
      </c>
      <c r="H25" s="32" t="s">
        <v>330</v>
      </c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</row>
    <row r="26" spans="1:28" ht="12.75" customHeight="1">
      <c r="A26" s="83">
        <v>45394</v>
      </c>
      <c r="B26" s="32">
        <v>544156</v>
      </c>
      <c r="C26" s="31" t="s">
        <v>1046</v>
      </c>
      <c r="D26" s="31" t="s">
        <v>1047</v>
      </c>
      <c r="E26" s="31" t="s">
        <v>560</v>
      </c>
      <c r="F26" s="84">
        <v>42000</v>
      </c>
      <c r="G26" s="32">
        <v>33.03</v>
      </c>
      <c r="H26" s="32" t="s">
        <v>330</v>
      </c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</row>
    <row r="27" spans="1:28" ht="12.75" customHeight="1">
      <c r="A27" s="83">
        <v>45394</v>
      </c>
      <c r="B27" s="32">
        <v>544156</v>
      </c>
      <c r="C27" s="31" t="s">
        <v>1046</v>
      </c>
      <c r="D27" s="31" t="s">
        <v>1100</v>
      </c>
      <c r="E27" s="31" t="s">
        <v>559</v>
      </c>
      <c r="F27" s="84">
        <v>51000</v>
      </c>
      <c r="G27" s="32">
        <v>33.81</v>
      </c>
      <c r="H27" s="32" t="s">
        <v>330</v>
      </c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</row>
    <row r="28" spans="1:28" ht="12.75" customHeight="1">
      <c r="A28" s="83">
        <v>45394</v>
      </c>
      <c r="B28" s="32">
        <v>544156</v>
      </c>
      <c r="C28" s="31" t="s">
        <v>1046</v>
      </c>
      <c r="D28" s="31" t="s">
        <v>1101</v>
      </c>
      <c r="E28" s="31" t="s">
        <v>560</v>
      </c>
      <c r="F28" s="84">
        <v>33000</v>
      </c>
      <c r="G28" s="32">
        <v>36.46</v>
      </c>
      <c r="H28" s="32" t="s">
        <v>330</v>
      </c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</row>
    <row r="29" spans="1:28" ht="12.75" customHeight="1">
      <c r="A29" s="83">
        <v>45394</v>
      </c>
      <c r="B29" s="32">
        <v>513337</v>
      </c>
      <c r="C29" s="31" t="s">
        <v>946</v>
      </c>
      <c r="D29" s="31" t="s">
        <v>1050</v>
      </c>
      <c r="E29" s="31" t="s">
        <v>559</v>
      </c>
      <c r="F29" s="84">
        <v>399937</v>
      </c>
      <c r="G29" s="32">
        <v>45.25</v>
      </c>
      <c r="H29" s="32" t="s">
        <v>330</v>
      </c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</row>
    <row r="30" spans="1:28" ht="12.75" customHeight="1">
      <c r="A30" s="83">
        <v>45394</v>
      </c>
      <c r="B30" s="32">
        <v>513337</v>
      </c>
      <c r="C30" s="31" t="s">
        <v>946</v>
      </c>
      <c r="D30" s="31" t="s">
        <v>1050</v>
      </c>
      <c r="E30" s="31" t="s">
        <v>560</v>
      </c>
      <c r="F30" s="84">
        <v>281911</v>
      </c>
      <c r="G30" s="32">
        <v>45.18</v>
      </c>
      <c r="H30" s="32" t="s">
        <v>330</v>
      </c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</row>
    <row r="31" spans="1:28" ht="12.75" customHeight="1">
      <c r="A31" s="83">
        <v>45394</v>
      </c>
      <c r="B31" s="32">
        <v>540134</v>
      </c>
      <c r="C31" s="31" t="s">
        <v>1102</v>
      </c>
      <c r="D31" s="31" t="s">
        <v>1103</v>
      </c>
      <c r="E31" s="31" t="s">
        <v>560</v>
      </c>
      <c r="F31" s="84">
        <v>40000</v>
      </c>
      <c r="G31" s="32">
        <v>5.5</v>
      </c>
      <c r="H31" s="32" t="s">
        <v>330</v>
      </c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</row>
    <row r="32" spans="1:28" ht="12.75" customHeight="1">
      <c r="A32" s="83">
        <v>45394</v>
      </c>
      <c r="B32" s="32">
        <v>540134</v>
      </c>
      <c r="C32" s="31" t="s">
        <v>1102</v>
      </c>
      <c r="D32" s="31" t="s">
        <v>1104</v>
      </c>
      <c r="E32" s="31" t="s">
        <v>559</v>
      </c>
      <c r="F32" s="84">
        <v>35388</v>
      </c>
      <c r="G32" s="32">
        <v>5.5</v>
      </c>
      <c r="H32" s="32" t="s">
        <v>330</v>
      </c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</row>
    <row r="33" spans="1:28" ht="12.75" customHeight="1">
      <c r="A33" s="83">
        <v>45394</v>
      </c>
      <c r="B33" s="32">
        <v>536709</v>
      </c>
      <c r="C33" s="31" t="s">
        <v>1000</v>
      </c>
      <c r="D33" s="31" t="s">
        <v>1105</v>
      </c>
      <c r="E33" s="31" t="s">
        <v>560</v>
      </c>
      <c r="F33" s="84">
        <v>200000</v>
      </c>
      <c r="G33" s="32">
        <v>18.2</v>
      </c>
      <c r="H33" s="32" t="s">
        <v>330</v>
      </c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</row>
    <row r="34" spans="1:28" ht="12.75" customHeight="1">
      <c r="A34" s="83">
        <v>45394</v>
      </c>
      <c r="B34" s="32">
        <v>536709</v>
      </c>
      <c r="C34" s="31" t="s">
        <v>1000</v>
      </c>
      <c r="D34" s="31" t="s">
        <v>1106</v>
      </c>
      <c r="E34" s="31" t="s">
        <v>560</v>
      </c>
      <c r="F34" s="84">
        <v>86095</v>
      </c>
      <c r="G34" s="32">
        <v>18.08</v>
      </c>
      <c r="H34" s="32" t="s">
        <v>330</v>
      </c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</row>
    <row r="35" spans="1:28" ht="12.75" customHeight="1">
      <c r="A35" s="83">
        <v>45394</v>
      </c>
      <c r="B35" s="32">
        <v>536709</v>
      </c>
      <c r="C35" s="31" t="s">
        <v>1000</v>
      </c>
      <c r="D35" s="31" t="s">
        <v>1016</v>
      </c>
      <c r="E35" s="31" t="s">
        <v>559</v>
      </c>
      <c r="F35" s="84">
        <v>200000</v>
      </c>
      <c r="G35" s="32">
        <v>18.2</v>
      </c>
      <c r="H35" s="32" t="s">
        <v>330</v>
      </c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</row>
    <row r="36" spans="1:28" ht="12.75" customHeight="1">
      <c r="A36" s="83">
        <v>45394</v>
      </c>
      <c r="B36" s="32">
        <v>544160</v>
      </c>
      <c r="C36" s="31" t="s">
        <v>1049</v>
      </c>
      <c r="D36" s="31" t="s">
        <v>1107</v>
      </c>
      <c r="E36" s="31" t="s">
        <v>559</v>
      </c>
      <c r="F36" s="84">
        <v>25600</v>
      </c>
      <c r="G36" s="32">
        <v>71.33</v>
      </c>
      <c r="H36" s="32" t="s">
        <v>330</v>
      </c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</row>
    <row r="37" spans="1:28" ht="12.75" customHeight="1">
      <c r="A37" s="83">
        <v>45394</v>
      </c>
      <c r="B37" s="32">
        <v>544160</v>
      </c>
      <c r="C37" s="31" t="s">
        <v>1049</v>
      </c>
      <c r="D37" s="31" t="s">
        <v>1108</v>
      </c>
      <c r="E37" s="31" t="s">
        <v>559</v>
      </c>
      <c r="F37" s="84">
        <v>38400</v>
      </c>
      <c r="G37" s="32">
        <v>75.56</v>
      </c>
      <c r="H37" s="32" t="s">
        <v>330</v>
      </c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</row>
    <row r="38" spans="1:28" ht="12.75" customHeight="1">
      <c r="A38" s="83">
        <v>45394</v>
      </c>
      <c r="B38" s="32">
        <v>543613</v>
      </c>
      <c r="C38" s="31" t="s">
        <v>1109</v>
      </c>
      <c r="D38" s="31" t="s">
        <v>1110</v>
      </c>
      <c r="E38" s="31" t="s">
        <v>560</v>
      </c>
      <c r="F38" s="84">
        <v>44000</v>
      </c>
      <c r="G38" s="32">
        <v>12.92</v>
      </c>
      <c r="H38" s="32" t="s">
        <v>330</v>
      </c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</row>
    <row r="39" spans="1:28" ht="12.75" customHeight="1">
      <c r="A39" s="83">
        <v>45394</v>
      </c>
      <c r="B39" s="32">
        <v>543613</v>
      </c>
      <c r="C39" s="31" t="s">
        <v>1109</v>
      </c>
      <c r="D39" s="31" t="s">
        <v>1091</v>
      </c>
      <c r="E39" s="31" t="s">
        <v>559</v>
      </c>
      <c r="F39" s="84">
        <v>36000</v>
      </c>
      <c r="G39" s="32">
        <v>12.9</v>
      </c>
      <c r="H39" s="32" t="s">
        <v>330</v>
      </c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</row>
    <row r="40" spans="1:28" ht="12.75" customHeight="1">
      <c r="A40" s="83">
        <v>45394</v>
      </c>
      <c r="B40" s="32">
        <v>544073</v>
      </c>
      <c r="C40" s="31" t="s">
        <v>1111</v>
      </c>
      <c r="D40" s="31" t="s">
        <v>1112</v>
      </c>
      <c r="E40" s="31" t="s">
        <v>559</v>
      </c>
      <c r="F40" s="84">
        <v>58000</v>
      </c>
      <c r="G40" s="32">
        <v>134.6</v>
      </c>
      <c r="H40" s="32" t="s">
        <v>330</v>
      </c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</row>
    <row r="41" spans="1:28" ht="12.75" customHeight="1">
      <c r="A41" s="83">
        <v>45394</v>
      </c>
      <c r="B41" s="32">
        <v>531494</v>
      </c>
      <c r="C41" s="31" t="s">
        <v>1051</v>
      </c>
      <c r="D41" s="31" t="s">
        <v>893</v>
      </c>
      <c r="E41" s="31" t="s">
        <v>560</v>
      </c>
      <c r="F41" s="84">
        <v>1186032</v>
      </c>
      <c r="G41" s="32">
        <v>7.62</v>
      </c>
      <c r="H41" s="32" t="s">
        <v>330</v>
      </c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</row>
    <row r="42" spans="1:28" ht="12.75" customHeight="1">
      <c r="A42" s="83">
        <v>45394</v>
      </c>
      <c r="B42" s="32">
        <v>531494</v>
      </c>
      <c r="C42" s="31" t="s">
        <v>1051</v>
      </c>
      <c r="D42" s="31" t="s">
        <v>893</v>
      </c>
      <c r="E42" s="31" t="s">
        <v>559</v>
      </c>
      <c r="F42" s="84">
        <v>70032</v>
      </c>
      <c r="G42" s="32">
        <v>7</v>
      </c>
      <c r="H42" s="32" t="s">
        <v>330</v>
      </c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</row>
    <row r="43" spans="1:28" ht="12.75" customHeight="1">
      <c r="A43" s="83">
        <v>45394</v>
      </c>
      <c r="B43" s="32">
        <v>531494</v>
      </c>
      <c r="C43" s="31" t="s">
        <v>1051</v>
      </c>
      <c r="D43" s="31" t="s">
        <v>1047</v>
      </c>
      <c r="E43" s="31" t="s">
        <v>559</v>
      </c>
      <c r="F43" s="84">
        <v>2002000</v>
      </c>
      <c r="G43" s="32">
        <v>7.63</v>
      </c>
      <c r="H43" s="32" t="s">
        <v>330</v>
      </c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</row>
    <row r="44" spans="1:28" ht="12.75" customHeight="1">
      <c r="A44" s="83">
        <v>45394</v>
      </c>
      <c r="B44" s="32">
        <v>531494</v>
      </c>
      <c r="C44" s="31" t="s">
        <v>1051</v>
      </c>
      <c r="D44" s="31" t="s">
        <v>1113</v>
      </c>
      <c r="E44" s="31" t="s">
        <v>559</v>
      </c>
      <c r="F44" s="84">
        <v>1200000</v>
      </c>
      <c r="G44" s="32">
        <v>7.55</v>
      </c>
      <c r="H44" s="32" t="s">
        <v>330</v>
      </c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</row>
    <row r="45" spans="1:28" ht="12.75" customHeight="1">
      <c r="A45" s="83">
        <v>45394</v>
      </c>
      <c r="B45" s="32">
        <v>531215</v>
      </c>
      <c r="C45" s="31" t="s">
        <v>1114</v>
      </c>
      <c r="D45" s="31" t="s">
        <v>1115</v>
      </c>
      <c r="E45" s="31" t="s">
        <v>560</v>
      </c>
      <c r="F45" s="84">
        <v>65864</v>
      </c>
      <c r="G45" s="32">
        <v>151.13</v>
      </c>
      <c r="H45" s="32" t="s">
        <v>330</v>
      </c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</row>
    <row r="46" spans="1:28" ht="12.75" customHeight="1">
      <c r="A46" s="83">
        <v>45394</v>
      </c>
      <c r="B46" s="32">
        <v>543924</v>
      </c>
      <c r="C46" s="31" t="s">
        <v>1116</v>
      </c>
      <c r="D46" s="31" t="s">
        <v>1117</v>
      </c>
      <c r="E46" s="31" t="s">
        <v>560</v>
      </c>
      <c r="F46" s="84">
        <v>16000</v>
      </c>
      <c r="G46" s="32">
        <v>39.9</v>
      </c>
      <c r="H46" s="32" t="s">
        <v>330</v>
      </c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</row>
    <row r="47" spans="1:28" ht="12.75" customHeight="1">
      <c r="A47" s="83">
        <v>45394</v>
      </c>
      <c r="B47" s="32">
        <v>532869</v>
      </c>
      <c r="C47" s="31" t="s">
        <v>1118</v>
      </c>
      <c r="D47" s="31" t="s">
        <v>1066</v>
      </c>
      <c r="E47" s="31" t="s">
        <v>559</v>
      </c>
      <c r="F47" s="84">
        <v>150000</v>
      </c>
      <c r="G47" s="32">
        <v>106.09</v>
      </c>
      <c r="H47" s="32" t="s">
        <v>330</v>
      </c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</row>
    <row r="48" spans="1:28" ht="12.75" customHeight="1">
      <c r="A48" s="83">
        <v>45394</v>
      </c>
      <c r="B48" s="32">
        <v>532869</v>
      </c>
      <c r="C48" s="31" t="s">
        <v>1118</v>
      </c>
      <c r="D48" s="31" t="s">
        <v>1119</v>
      </c>
      <c r="E48" s="31" t="s">
        <v>560</v>
      </c>
      <c r="F48" s="84">
        <v>143922</v>
      </c>
      <c r="G48" s="32">
        <v>106.09</v>
      </c>
      <c r="H48" s="32" t="s">
        <v>330</v>
      </c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</row>
    <row r="49" spans="1:28" ht="12.75" customHeight="1">
      <c r="A49" s="83">
        <v>45394</v>
      </c>
      <c r="B49" s="32">
        <v>531676</v>
      </c>
      <c r="C49" s="31" t="s">
        <v>1120</v>
      </c>
      <c r="D49" s="31" t="s">
        <v>1121</v>
      </c>
      <c r="E49" s="31" t="s">
        <v>560</v>
      </c>
      <c r="F49" s="84">
        <v>73260</v>
      </c>
      <c r="G49" s="32">
        <v>15.62</v>
      </c>
      <c r="H49" s="32" t="s">
        <v>330</v>
      </c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</row>
    <row r="50" spans="1:28" ht="12.75" customHeight="1">
      <c r="A50" s="83">
        <v>45394</v>
      </c>
      <c r="B50" s="32">
        <v>544002</v>
      </c>
      <c r="C50" s="31" t="s">
        <v>1122</v>
      </c>
      <c r="D50" s="31" t="s">
        <v>1123</v>
      </c>
      <c r="E50" s="31" t="s">
        <v>559</v>
      </c>
      <c r="F50" s="84">
        <v>28000</v>
      </c>
      <c r="G50" s="32">
        <v>31.61</v>
      </c>
      <c r="H50" s="32" t="s">
        <v>330</v>
      </c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</row>
    <row r="51" spans="1:28" ht="12.75" customHeight="1">
      <c r="A51" s="83">
        <v>45394</v>
      </c>
      <c r="B51" s="32" t="s">
        <v>1124</v>
      </c>
      <c r="C51" s="31" t="s">
        <v>1125</v>
      </c>
      <c r="D51" s="31" t="s">
        <v>1001</v>
      </c>
      <c r="E51" s="31" t="s">
        <v>559</v>
      </c>
      <c r="F51" s="84">
        <v>70000</v>
      </c>
      <c r="G51" s="32">
        <v>227.77</v>
      </c>
      <c r="H51" s="32" t="s">
        <v>884</v>
      </c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</row>
    <row r="52" spans="1:28" ht="12.75" customHeight="1">
      <c r="A52" s="83">
        <v>45394</v>
      </c>
      <c r="B52" s="32" t="s">
        <v>1124</v>
      </c>
      <c r="C52" s="31" t="s">
        <v>1125</v>
      </c>
      <c r="D52" s="31" t="s">
        <v>1126</v>
      </c>
      <c r="E52" s="31" t="s">
        <v>559</v>
      </c>
      <c r="F52" s="84">
        <v>58754</v>
      </c>
      <c r="G52" s="32">
        <v>228.09</v>
      </c>
      <c r="H52" s="32" t="s">
        <v>884</v>
      </c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</row>
    <row r="53" spans="1:28" ht="12.75" customHeight="1">
      <c r="A53" s="83">
        <v>45394</v>
      </c>
      <c r="B53" s="32" t="s">
        <v>1124</v>
      </c>
      <c r="C53" s="31" t="s">
        <v>1125</v>
      </c>
      <c r="D53" s="31" t="s">
        <v>1127</v>
      </c>
      <c r="E53" s="31" t="s">
        <v>559</v>
      </c>
      <c r="F53" s="84">
        <v>101680</v>
      </c>
      <c r="G53" s="32">
        <v>225.92</v>
      </c>
      <c r="H53" s="32" t="s">
        <v>884</v>
      </c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</row>
    <row r="54" spans="1:28" ht="12.75" customHeight="1">
      <c r="A54" s="83">
        <v>45394</v>
      </c>
      <c r="B54" s="32" t="s">
        <v>1124</v>
      </c>
      <c r="C54" s="31" t="s">
        <v>1125</v>
      </c>
      <c r="D54" s="31" t="s">
        <v>1002</v>
      </c>
      <c r="E54" s="31" t="s">
        <v>559</v>
      </c>
      <c r="F54" s="84">
        <v>57891</v>
      </c>
      <c r="G54" s="32">
        <v>221.78</v>
      </c>
      <c r="H54" s="32" t="s">
        <v>884</v>
      </c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</row>
    <row r="55" spans="1:28" ht="12.75" customHeight="1">
      <c r="A55" s="83">
        <v>45394</v>
      </c>
      <c r="B55" s="32" t="s">
        <v>1128</v>
      </c>
      <c r="C55" s="31" t="s">
        <v>1129</v>
      </c>
      <c r="D55" s="31" t="s">
        <v>904</v>
      </c>
      <c r="E55" s="31" t="s">
        <v>559</v>
      </c>
      <c r="F55" s="84">
        <v>400000</v>
      </c>
      <c r="G55" s="32">
        <v>159.1</v>
      </c>
      <c r="H55" s="32" t="s">
        <v>884</v>
      </c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</row>
    <row r="56" spans="1:28" ht="12.75" customHeight="1">
      <c r="A56" s="83">
        <v>45394</v>
      </c>
      <c r="B56" s="32" t="s">
        <v>1019</v>
      </c>
      <c r="C56" s="31" t="s">
        <v>1020</v>
      </c>
      <c r="D56" s="31" t="s">
        <v>1057</v>
      </c>
      <c r="E56" s="31" t="s">
        <v>559</v>
      </c>
      <c r="F56" s="84">
        <v>854705</v>
      </c>
      <c r="G56" s="32">
        <v>20.41</v>
      </c>
      <c r="H56" s="32" t="s">
        <v>884</v>
      </c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</row>
    <row r="57" spans="1:28" ht="12.75" customHeight="1">
      <c r="A57" s="83">
        <v>45394</v>
      </c>
      <c r="B57" s="32" t="s">
        <v>1019</v>
      </c>
      <c r="C57" s="31" t="s">
        <v>1020</v>
      </c>
      <c r="D57" s="31" t="s">
        <v>1130</v>
      </c>
      <c r="E57" s="31" t="s">
        <v>559</v>
      </c>
      <c r="F57" s="84">
        <v>925000</v>
      </c>
      <c r="G57" s="32">
        <v>20.44</v>
      </c>
      <c r="H57" s="32" t="s">
        <v>884</v>
      </c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</row>
    <row r="58" spans="1:28" ht="12.75" customHeight="1">
      <c r="A58" s="83">
        <v>45394</v>
      </c>
      <c r="B58" s="32" t="s">
        <v>1019</v>
      </c>
      <c r="C58" s="31" t="s">
        <v>1020</v>
      </c>
      <c r="D58" s="31" t="s">
        <v>1131</v>
      </c>
      <c r="E58" s="31" t="s">
        <v>559</v>
      </c>
      <c r="F58" s="84">
        <v>875050</v>
      </c>
      <c r="G58" s="32">
        <v>20.33</v>
      </c>
      <c r="H58" s="32" t="s">
        <v>884</v>
      </c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</row>
    <row r="59" spans="1:28" ht="12.75" customHeight="1">
      <c r="A59" s="83">
        <v>45394</v>
      </c>
      <c r="B59" s="32" t="s">
        <v>1019</v>
      </c>
      <c r="C59" s="31" t="s">
        <v>1020</v>
      </c>
      <c r="D59" s="31" t="s">
        <v>1132</v>
      </c>
      <c r="E59" s="31" t="s">
        <v>559</v>
      </c>
      <c r="F59" s="84">
        <v>2500000</v>
      </c>
      <c r="G59" s="32">
        <v>20.35</v>
      </c>
      <c r="H59" s="32" t="s">
        <v>884</v>
      </c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</row>
    <row r="60" spans="1:28" ht="12.75" customHeight="1">
      <c r="A60" s="83">
        <v>45394</v>
      </c>
      <c r="B60" s="32" t="s">
        <v>1019</v>
      </c>
      <c r="C60" s="31" t="s">
        <v>1020</v>
      </c>
      <c r="D60" s="31" t="s">
        <v>1056</v>
      </c>
      <c r="E60" s="31" t="s">
        <v>559</v>
      </c>
      <c r="F60" s="84">
        <v>852000</v>
      </c>
      <c r="G60" s="32">
        <v>20.46</v>
      </c>
      <c r="H60" s="32" t="s">
        <v>884</v>
      </c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</row>
    <row r="61" spans="1:28" ht="12.75" customHeight="1">
      <c r="A61" s="83">
        <v>45394</v>
      </c>
      <c r="B61" s="32" t="s">
        <v>1019</v>
      </c>
      <c r="C61" s="31" t="s">
        <v>1020</v>
      </c>
      <c r="D61" s="31" t="s">
        <v>1055</v>
      </c>
      <c r="E61" s="31" t="s">
        <v>559</v>
      </c>
      <c r="F61" s="84">
        <v>930305</v>
      </c>
      <c r="G61" s="32">
        <v>20.46</v>
      </c>
      <c r="H61" s="32" t="s">
        <v>884</v>
      </c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</row>
    <row r="62" spans="1:28" ht="12.75" customHeight="1">
      <c r="A62" s="83">
        <v>45394</v>
      </c>
      <c r="B62" s="32" t="s">
        <v>1019</v>
      </c>
      <c r="C62" s="31" t="s">
        <v>1020</v>
      </c>
      <c r="D62" s="31" t="s">
        <v>1054</v>
      </c>
      <c r="E62" s="31" t="s">
        <v>559</v>
      </c>
      <c r="F62" s="84">
        <v>900000</v>
      </c>
      <c r="G62" s="32">
        <v>20.46</v>
      </c>
      <c r="H62" s="32" t="s">
        <v>884</v>
      </c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</row>
    <row r="63" spans="1:28" ht="12.75" customHeight="1">
      <c r="A63" s="83">
        <v>45394</v>
      </c>
      <c r="B63" s="32" t="s">
        <v>1019</v>
      </c>
      <c r="C63" s="31" t="s">
        <v>1020</v>
      </c>
      <c r="D63" s="31" t="s">
        <v>1133</v>
      </c>
      <c r="E63" s="31" t="s">
        <v>559</v>
      </c>
      <c r="F63" s="84">
        <v>825000</v>
      </c>
      <c r="G63" s="32">
        <v>20.4</v>
      </c>
      <c r="H63" s="32" t="s">
        <v>884</v>
      </c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</row>
    <row r="64" spans="1:28" ht="12.75" customHeight="1">
      <c r="A64" s="83">
        <v>45394</v>
      </c>
      <c r="B64" s="32" t="s">
        <v>1019</v>
      </c>
      <c r="C64" s="31" t="s">
        <v>1020</v>
      </c>
      <c r="D64" s="31" t="s">
        <v>1134</v>
      </c>
      <c r="E64" s="31" t="s">
        <v>559</v>
      </c>
      <c r="F64" s="84">
        <v>800000</v>
      </c>
      <c r="G64" s="32">
        <v>20.36</v>
      </c>
      <c r="H64" s="32" t="s">
        <v>884</v>
      </c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</row>
    <row r="65" spans="1:28" ht="12.75" customHeight="1">
      <c r="A65" s="83">
        <v>45394</v>
      </c>
      <c r="B65" s="32" t="s">
        <v>1135</v>
      </c>
      <c r="C65" s="31" t="s">
        <v>1136</v>
      </c>
      <c r="D65" s="31" t="s">
        <v>1137</v>
      </c>
      <c r="E65" s="31" t="s">
        <v>559</v>
      </c>
      <c r="F65" s="84">
        <v>48000</v>
      </c>
      <c r="G65" s="32">
        <v>126.51</v>
      </c>
      <c r="H65" s="32" t="s">
        <v>884</v>
      </c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</row>
    <row r="66" spans="1:28" ht="12.75" customHeight="1">
      <c r="A66" s="83">
        <v>45394</v>
      </c>
      <c r="B66" s="32" t="s">
        <v>1138</v>
      </c>
      <c r="C66" s="31" t="s">
        <v>1139</v>
      </c>
      <c r="D66" s="31" t="s">
        <v>893</v>
      </c>
      <c r="E66" s="31" t="s">
        <v>559</v>
      </c>
      <c r="F66" s="84">
        <v>202800</v>
      </c>
      <c r="G66" s="32">
        <v>148.6</v>
      </c>
      <c r="H66" s="32" t="s">
        <v>884</v>
      </c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</row>
    <row r="67" spans="1:28" ht="12.75" customHeight="1">
      <c r="A67" s="83">
        <v>45394</v>
      </c>
      <c r="B67" s="32" t="s">
        <v>1140</v>
      </c>
      <c r="C67" s="31" t="s">
        <v>1141</v>
      </c>
      <c r="D67" s="31" t="s">
        <v>1142</v>
      </c>
      <c r="E67" s="31" t="s">
        <v>559</v>
      </c>
      <c r="F67" s="84">
        <v>28000</v>
      </c>
      <c r="G67" s="32">
        <v>75.03</v>
      </c>
      <c r="H67" s="32" t="s">
        <v>884</v>
      </c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</row>
    <row r="68" spans="1:28" ht="12.75" customHeight="1">
      <c r="A68" s="83">
        <v>45394</v>
      </c>
      <c r="B68" s="32" t="s">
        <v>1143</v>
      </c>
      <c r="C68" s="31" t="s">
        <v>1144</v>
      </c>
      <c r="D68" s="31" t="s">
        <v>1145</v>
      </c>
      <c r="E68" s="31" t="s">
        <v>559</v>
      </c>
      <c r="F68" s="84">
        <v>108800</v>
      </c>
      <c r="G68" s="32">
        <v>90</v>
      </c>
      <c r="H68" s="32" t="s">
        <v>884</v>
      </c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</row>
    <row r="69" spans="1:28" ht="12.75" customHeight="1">
      <c r="A69" s="83">
        <v>45394</v>
      </c>
      <c r="B69" s="32" t="s">
        <v>1059</v>
      </c>
      <c r="C69" s="31" t="s">
        <v>1060</v>
      </c>
      <c r="D69" s="31" t="s">
        <v>1146</v>
      </c>
      <c r="E69" s="31" t="s">
        <v>559</v>
      </c>
      <c r="F69" s="84">
        <v>171221</v>
      </c>
      <c r="G69" s="32">
        <v>954.61</v>
      </c>
      <c r="H69" s="32" t="s">
        <v>884</v>
      </c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</row>
    <row r="70" spans="1:28" ht="12.75" customHeight="1">
      <c r="A70" s="83">
        <v>45394</v>
      </c>
      <c r="B70" s="32" t="s">
        <v>1059</v>
      </c>
      <c r="C70" s="31" t="s">
        <v>1060</v>
      </c>
      <c r="D70" s="31" t="s">
        <v>1147</v>
      </c>
      <c r="E70" s="31" t="s">
        <v>559</v>
      </c>
      <c r="F70" s="84">
        <v>154563</v>
      </c>
      <c r="G70" s="32">
        <v>949.75</v>
      </c>
      <c r="H70" s="32" t="s">
        <v>884</v>
      </c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</row>
    <row r="71" spans="1:28" ht="12.75" customHeight="1">
      <c r="A71" s="83">
        <v>45394</v>
      </c>
      <c r="B71" s="32" t="s">
        <v>1059</v>
      </c>
      <c r="C71" s="31" t="s">
        <v>1060</v>
      </c>
      <c r="D71" s="31" t="s">
        <v>1148</v>
      </c>
      <c r="E71" s="31" t="s">
        <v>559</v>
      </c>
      <c r="F71" s="84">
        <v>334554</v>
      </c>
      <c r="G71" s="32">
        <v>951.63</v>
      </c>
      <c r="H71" s="32" t="s">
        <v>884</v>
      </c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  <c r="Z71" s="72"/>
      <c r="AA71" s="72"/>
      <c r="AB71" s="72"/>
    </row>
    <row r="72" spans="1:28" ht="12.75" customHeight="1">
      <c r="A72" s="83">
        <v>45394</v>
      </c>
      <c r="B72" s="32" t="s">
        <v>1059</v>
      </c>
      <c r="C72" s="31" t="s">
        <v>1060</v>
      </c>
      <c r="D72" s="31" t="s">
        <v>1061</v>
      </c>
      <c r="E72" s="31" t="s">
        <v>559</v>
      </c>
      <c r="F72" s="84">
        <v>405675</v>
      </c>
      <c r="G72" s="32">
        <v>981.34</v>
      </c>
      <c r="H72" s="32" t="s">
        <v>884</v>
      </c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72"/>
      <c r="AB72" s="72"/>
    </row>
    <row r="73" spans="1:28" ht="12.75" customHeight="1">
      <c r="A73" s="83">
        <v>45394</v>
      </c>
      <c r="B73" s="32" t="s">
        <v>1059</v>
      </c>
      <c r="C73" s="31" t="s">
        <v>1060</v>
      </c>
      <c r="D73" s="31" t="s">
        <v>956</v>
      </c>
      <c r="E73" s="31" t="s">
        <v>559</v>
      </c>
      <c r="F73" s="84">
        <v>208732</v>
      </c>
      <c r="G73" s="32">
        <v>944.37</v>
      </c>
      <c r="H73" s="32" t="s">
        <v>884</v>
      </c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2"/>
    </row>
    <row r="74" spans="1:28" ht="12.75" customHeight="1">
      <c r="A74" s="83">
        <v>45394</v>
      </c>
      <c r="B74" s="32" t="s">
        <v>1059</v>
      </c>
      <c r="C74" s="31" t="s">
        <v>1060</v>
      </c>
      <c r="D74" s="31" t="s">
        <v>1149</v>
      </c>
      <c r="E74" s="31" t="s">
        <v>559</v>
      </c>
      <c r="F74" s="84">
        <v>143458</v>
      </c>
      <c r="G74" s="32">
        <v>949.51</v>
      </c>
      <c r="H74" s="32" t="s">
        <v>884</v>
      </c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</row>
    <row r="75" spans="1:28" ht="12.75" customHeight="1">
      <c r="A75" s="83">
        <v>45394</v>
      </c>
      <c r="B75" s="32" t="s">
        <v>1059</v>
      </c>
      <c r="C75" s="31" t="s">
        <v>1060</v>
      </c>
      <c r="D75" s="31" t="s">
        <v>901</v>
      </c>
      <c r="E75" s="31" t="s">
        <v>559</v>
      </c>
      <c r="F75" s="84">
        <v>109846</v>
      </c>
      <c r="G75" s="32">
        <v>919.34</v>
      </c>
      <c r="H75" s="32" t="s">
        <v>884</v>
      </c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  <c r="AA75" s="72"/>
      <c r="AB75" s="72"/>
    </row>
    <row r="76" spans="1:28" ht="12.75" customHeight="1">
      <c r="A76" s="83">
        <v>45394</v>
      </c>
      <c r="B76" s="32" t="s">
        <v>1059</v>
      </c>
      <c r="C76" s="31" t="s">
        <v>1060</v>
      </c>
      <c r="D76" s="31" t="s">
        <v>1150</v>
      </c>
      <c r="E76" s="31" t="s">
        <v>559</v>
      </c>
      <c r="F76" s="84">
        <v>75000</v>
      </c>
      <c r="G76" s="32">
        <v>982.34</v>
      </c>
      <c r="H76" s="32" t="s">
        <v>884</v>
      </c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72"/>
      <c r="Y76" s="72"/>
      <c r="Z76" s="72"/>
      <c r="AA76" s="72"/>
      <c r="AB76" s="72"/>
    </row>
    <row r="77" spans="1:28" ht="12.75" customHeight="1">
      <c r="A77" s="83">
        <v>45394</v>
      </c>
      <c r="B77" s="32" t="s">
        <v>1059</v>
      </c>
      <c r="C77" s="31" t="s">
        <v>1060</v>
      </c>
      <c r="D77" s="31" t="s">
        <v>1002</v>
      </c>
      <c r="E77" s="31" t="s">
        <v>559</v>
      </c>
      <c r="F77" s="84">
        <v>84762</v>
      </c>
      <c r="G77" s="32">
        <v>974.81</v>
      </c>
      <c r="H77" s="32" t="s">
        <v>884</v>
      </c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72"/>
      <c r="AA77" s="72"/>
      <c r="AB77" s="72"/>
    </row>
    <row r="78" spans="1:28" ht="12.75" customHeight="1">
      <c r="A78" s="83">
        <v>45394</v>
      </c>
      <c r="B78" s="32" t="s">
        <v>1059</v>
      </c>
      <c r="C78" s="31" t="s">
        <v>1060</v>
      </c>
      <c r="D78" s="31" t="s">
        <v>1151</v>
      </c>
      <c r="E78" s="31" t="s">
        <v>559</v>
      </c>
      <c r="F78" s="84">
        <v>86476</v>
      </c>
      <c r="G78" s="32">
        <v>925.29</v>
      </c>
      <c r="H78" s="32" t="s">
        <v>884</v>
      </c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  <c r="Z78" s="72"/>
      <c r="AA78" s="72"/>
      <c r="AB78" s="72"/>
    </row>
    <row r="79" spans="1:28" ht="12.75" customHeight="1">
      <c r="A79" s="83">
        <v>45394</v>
      </c>
      <c r="B79" s="32" t="s">
        <v>1152</v>
      </c>
      <c r="C79" s="31" t="s">
        <v>1153</v>
      </c>
      <c r="D79" s="31" t="s">
        <v>901</v>
      </c>
      <c r="E79" s="31" t="s">
        <v>559</v>
      </c>
      <c r="F79" s="84">
        <v>195601</v>
      </c>
      <c r="G79" s="32">
        <v>287.88</v>
      </c>
      <c r="H79" s="32" t="s">
        <v>884</v>
      </c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2"/>
      <c r="Z79" s="72"/>
      <c r="AA79" s="72"/>
      <c r="AB79" s="72"/>
    </row>
    <row r="80" spans="1:28" ht="12.75" customHeight="1">
      <c r="A80" s="83">
        <v>45394</v>
      </c>
      <c r="B80" s="32" t="s">
        <v>1154</v>
      </c>
      <c r="C80" s="31" t="s">
        <v>1155</v>
      </c>
      <c r="D80" s="31" t="s">
        <v>1126</v>
      </c>
      <c r="E80" s="31" t="s">
        <v>559</v>
      </c>
      <c r="F80" s="84">
        <v>126400</v>
      </c>
      <c r="G80" s="32">
        <v>135.35</v>
      </c>
      <c r="H80" s="32" t="s">
        <v>884</v>
      </c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2"/>
      <c r="Z80" s="72"/>
      <c r="AA80" s="72"/>
      <c r="AB80" s="72"/>
    </row>
    <row r="81" spans="1:28" ht="12.75" customHeight="1">
      <c r="A81" s="83">
        <v>45394</v>
      </c>
      <c r="B81" s="32" t="s">
        <v>980</v>
      </c>
      <c r="C81" s="31" t="s">
        <v>981</v>
      </c>
      <c r="D81" s="31" t="s">
        <v>904</v>
      </c>
      <c r="E81" s="31" t="s">
        <v>559</v>
      </c>
      <c r="F81" s="84">
        <v>83200</v>
      </c>
      <c r="G81" s="32">
        <v>113.9</v>
      </c>
      <c r="H81" s="32" t="s">
        <v>884</v>
      </c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  <c r="AA81" s="72"/>
      <c r="AB81" s="72"/>
    </row>
    <row r="82" spans="1:28" ht="12.75" customHeight="1">
      <c r="A82" s="83">
        <v>45394</v>
      </c>
      <c r="B82" s="32" t="s">
        <v>1156</v>
      </c>
      <c r="C82" s="31" t="s">
        <v>1157</v>
      </c>
      <c r="D82" s="31" t="s">
        <v>1158</v>
      </c>
      <c r="E82" s="31" t="s">
        <v>559</v>
      </c>
      <c r="F82" s="84">
        <v>276613</v>
      </c>
      <c r="G82" s="32">
        <v>378.02</v>
      </c>
      <c r="H82" s="32" t="s">
        <v>884</v>
      </c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2"/>
      <c r="Z82" s="72"/>
      <c r="AA82" s="72"/>
      <c r="AB82" s="72"/>
    </row>
    <row r="83" spans="1:28" ht="12.75" customHeight="1">
      <c r="A83" s="83">
        <v>45394</v>
      </c>
      <c r="B83" s="32" t="s">
        <v>1156</v>
      </c>
      <c r="C83" s="31" t="s">
        <v>1157</v>
      </c>
      <c r="D83" s="31" t="s">
        <v>1147</v>
      </c>
      <c r="E83" s="31" t="s">
        <v>559</v>
      </c>
      <c r="F83" s="84">
        <v>424456</v>
      </c>
      <c r="G83" s="32">
        <v>378.23</v>
      </c>
      <c r="H83" s="32" t="s">
        <v>884</v>
      </c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  <c r="AA83" s="72"/>
      <c r="AB83" s="72"/>
    </row>
    <row r="84" spans="1:28" ht="12.75" customHeight="1">
      <c r="A84" s="83">
        <v>45394</v>
      </c>
      <c r="B84" s="32" t="s">
        <v>1156</v>
      </c>
      <c r="C84" s="31" t="s">
        <v>1157</v>
      </c>
      <c r="D84" s="31" t="s">
        <v>901</v>
      </c>
      <c r="E84" s="31" t="s">
        <v>559</v>
      </c>
      <c r="F84" s="84">
        <v>392120</v>
      </c>
      <c r="G84" s="32">
        <v>370.31</v>
      </c>
      <c r="H84" s="32" t="s">
        <v>884</v>
      </c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</row>
    <row r="85" spans="1:28" ht="12.75" customHeight="1">
      <c r="A85" s="83">
        <v>45394</v>
      </c>
      <c r="B85" s="32" t="s">
        <v>1156</v>
      </c>
      <c r="C85" s="31" t="s">
        <v>1157</v>
      </c>
      <c r="D85" s="31" t="s">
        <v>1159</v>
      </c>
      <c r="E85" s="31" t="s">
        <v>559</v>
      </c>
      <c r="F85" s="84">
        <v>311595</v>
      </c>
      <c r="G85" s="32">
        <v>380.65</v>
      </c>
      <c r="H85" s="32" t="s">
        <v>884</v>
      </c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</row>
    <row r="86" spans="1:28" ht="12.75" customHeight="1">
      <c r="A86" s="83">
        <v>45394</v>
      </c>
      <c r="B86" s="32" t="s">
        <v>1156</v>
      </c>
      <c r="C86" s="31" t="s">
        <v>1157</v>
      </c>
      <c r="D86" s="31" t="s">
        <v>1058</v>
      </c>
      <c r="E86" s="31" t="s">
        <v>559</v>
      </c>
      <c r="F86" s="84">
        <v>181395</v>
      </c>
      <c r="G86" s="32">
        <v>379.41</v>
      </c>
      <c r="H86" s="32" t="s">
        <v>884</v>
      </c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</row>
    <row r="87" spans="1:28" ht="12.75" customHeight="1">
      <c r="A87" s="83">
        <v>45394</v>
      </c>
      <c r="B87" s="32" t="s">
        <v>1156</v>
      </c>
      <c r="C87" s="31" t="s">
        <v>1157</v>
      </c>
      <c r="D87" s="31" t="s">
        <v>1002</v>
      </c>
      <c r="E87" s="31" t="s">
        <v>559</v>
      </c>
      <c r="F87" s="84">
        <v>331610</v>
      </c>
      <c r="G87" s="32">
        <v>382.87</v>
      </c>
      <c r="H87" s="32" t="s">
        <v>884</v>
      </c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2"/>
      <c r="X87" s="72"/>
      <c r="Y87" s="72"/>
      <c r="Z87" s="72"/>
      <c r="AA87" s="72"/>
      <c r="AB87" s="72"/>
    </row>
    <row r="88" spans="1:28" ht="12.75" customHeight="1">
      <c r="A88" s="83">
        <v>45394</v>
      </c>
      <c r="B88" s="32" t="s">
        <v>1160</v>
      </c>
      <c r="C88" s="31" t="s">
        <v>1161</v>
      </c>
      <c r="D88" s="31" t="s">
        <v>904</v>
      </c>
      <c r="E88" s="31" t="s">
        <v>559</v>
      </c>
      <c r="F88" s="84">
        <v>1665309</v>
      </c>
      <c r="G88" s="32">
        <v>187</v>
      </c>
      <c r="H88" s="32" t="s">
        <v>884</v>
      </c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</row>
    <row r="89" spans="1:28" ht="12.75" customHeight="1">
      <c r="A89" s="83">
        <v>45394</v>
      </c>
      <c r="B89" s="32" t="s">
        <v>1162</v>
      </c>
      <c r="C89" s="31" t="s">
        <v>1163</v>
      </c>
      <c r="D89" s="31" t="s">
        <v>1164</v>
      </c>
      <c r="E89" s="31" t="s">
        <v>559</v>
      </c>
      <c r="F89" s="84">
        <v>2330331</v>
      </c>
      <c r="G89" s="32">
        <v>34.57</v>
      </c>
      <c r="H89" s="32" t="s">
        <v>884</v>
      </c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  <c r="T89" s="72"/>
      <c r="U89" s="72"/>
      <c r="V89" s="72"/>
      <c r="W89" s="72"/>
      <c r="X89" s="72"/>
      <c r="Y89" s="72"/>
      <c r="Z89" s="72"/>
      <c r="AA89" s="72"/>
      <c r="AB89" s="72"/>
    </row>
    <row r="90" spans="1:28" ht="12.75" customHeight="1">
      <c r="A90" s="83">
        <v>45394</v>
      </c>
      <c r="B90" s="32" t="s">
        <v>1052</v>
      </c>
      <c r="C90" s="31" t="s">
        <v>1165</v>
      </c>
      <c r="D90" s="31" t="s">
        <v>1053</v>
      </c>
      <c r="E90" s="31" t="s">
        <v>559</v>
      </c>
      <c r="F90" s="84">
        <v>291000</v>
      </c>
      <c r="G90" s="32">
        <v>20</v>
      </c>
      <c r="H90" s="32" t="s">
        <v>884</v>
      </c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2"/>
      <c r="Z90" s="72"/>
      <c r="AA90" s="72"/>
      <c r="AB90" s="72"/>
    </row>
    <row r="91" spans="1:28" ht="12.75" customHeight="1">
      <c r="A91" s="83">
        <v>45394</v>
      </c>
      <c r="B91" s="32" t="s">
        <v>1166</v>
      </c>
      <c r="C91" s="31" t="s">
        <v>1167</v>
      </c>
      <c r="D91" s="31" t="s">
        <v>1168</v>
      </c>
      <c r="E91" s="31" t="s">
        <v>559</v>
      </c>
      <c r="F91" s="84">
        <v>48400</v>
      </c>
      <c r="G91" s="32">
        <v>800</v>
      </c>
      <c r="H91" s="32" t="s">
        <v>884</v>
      </c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</row>
    <row r="92" spans="1:28" ht="12.75" customHeight="1">
      <c r="A92" s="83">
        <v>45394</v>
      </c>
      <c r="B92" s="32" t="s">
        <v>1062</v>
      </c>
      <c r="C92" s="31" t="s">
        <v>1063</v>
      </c>
      <c r="D92" s="31" t="s">
        <v>1064</v>
      </c>
      <c r="E92" s="31" t="s">
        <v>559</v>
      </c>
      <c r="F92" s="84">
        <v>10508435</v>
      </c>
      <c r="G92" s="32">
        <v>3.49</v>
      </c>
      <c r="H92" s="32" t="s">
        <v>884</v>
      </c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72"/>
    </row>
    <row r="93" spans="1:28" ht="12.75" customHeight="1">
      <c r="A93" s="83">
        <v>45394</v>
      </c>
      <c r="B93" s="32" t="s">
        <v>1062</v>
      </c>
      <c r="C93" s="31" t="s">
        <v>1063</v>
      </c>
      <c r="D93" s="31" t="s">
        <v>1065</v>
      </c>
      <c r="E93" s="31" t="s">
        <v>559</v>
      </c>
      <c r="F93" s="84">
        <v>8095211</v>
      </c>
      <c r="G93" s="32">
        <v>3.5</v>
      </c>
      <c r="H93" s="32" t="s">
        <v>884</v>
      </c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</row>
    <row r="94" spans="1:28" ht="12.75" customHeight="1">
      <c r="A94" s="83">
        <v>45394</v>
      </c>
      <c r="B94" s="32" t="s">
        <v>1062</v>
      </c>
      <c r="C94" s="31" t="s">
        <v>1063</v>
      </c>
      <c r="D94" s="31" t="s">
        <v>979</v>
      </c>
      <c r="E94" s="31" t="s">
        <v>559</v>
      </c>
      <c r="F94" s="84">
        <v>14294663</v>
      </c>
      <c r="G94" s="32">
        <v>3.49</v>
      </c>
      <c r="H94" s="32" t="s">
        <v>884</v>
      </c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  <c r="Z94" s="72"/>
      <c r="AA94" s="72"/>
      <c r="AB94" s="72"/>
    </row>
    <row r="95" spans="1:28" ht="12.75" customHeight="1">
      <c r="A95" s="83">
        <v>45394</v>
      </c>
      <c r="B95" s="32" t="s">
        <v>1062</v>
      </c>
      <c r="C95" s="31" t="s">
        <v>1063</v>
      </c>
      <c r="D95" s="31" t="s">
        <v>1151</v>
      </c>
      <c r="E95" s="31" t="s">
        <v>559</v>
      </c>
      <c r="F95" s="84">
        <v>4636414</v>
      </c>
      <c r="G95" s="32">
        <v>3.47</v>
      </c>
      <c r="H95" s="32" t="s">
        <v>884</v>
      </c>
      <c r="I95" s="72"/>
      <c r="J95" s="72"/>
      <c r="K95" s="72"/>
      <c r="L95" s="72"/>
      <c r="M95" s="72"/>
      <c r="N95" s="72"/>
      <c r="O95" s="72"/>
      <c r="P95" s="72"/>
      <c r="Q95" s="72"/>
      <c r="R95" s="72"/>
      <c r="S95" s="72"/>
      <c r="T95" s="72"/>
      <c r="U95" s="72"/>
      <c r="V95" s="72"/>
      <c r="W95" s="72"/>
      <c r="X95" s="72"/>
      <c r="Y95" s="72"/>
      <c r="Z95" s="72"/>
      <c r="AA95" s="72"/>
      <c r="AB95" s="72"/>
    </row>
    <row r="96" spans="1:28" ht="12.75" customHeight="1">
      <c r="A96" s="83">
        <v>45394</v>
      </c>
      <c r="B96" s="32" t="s">
        <v>1017</v>
      </c>
      <c r="C96" s="31" t="s">
        <v>1018</v>
      </c>
      <c r="D96" s="31" t="s">
        <v>904</v>
      </c>
      <c r="E96" s="31" t="s">
        <v>560</v>
      </c>
      <c r="F96" s="84">
        <v>126000</v>
      </c>
      <c r="G96" s="32">
        <v>44.6</v>
      </c>
      <c r="H96" s="32" t="s">
        <v>884</v>
      </c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  <c r="T96" s="72"/>
      <c r="U96" s="72"/>
      <c r="V96" s="72"/>
      <c r="W96" s="72"/>
      <c r="X96" s="72"/>
      <c r="Y96" s="72"/>
      <c r="Z96" s="72"/>
      <c r="AA96" s="72"/>
      <c r="AB96" s="72"/>
    </row>
    <row r="97" spans="1:28" ht="12.75" customHeight="1">
      <c r="A97" s="83">
        <v>45394</v>
      </c>
      <c r="B97" s="32" t="s">
        <v>1124</v>
      </c>
      <c r="C97" s="31" t="s">
        <v>1125</v>
      </c>
      <c r="D97" s="31" t="s">
        <v>1002</v>
      </c>
      <c r="E97" s="31" t="s">
        <v>560</v>
      </c>
      <c r="F97" s="84">
        <v>57891</v>
      </c>
      <c r="G97" s="32">
        <v>222.09</v>
      </c>
      <c r="H97" s="32" t="s">
        <v>884</v>
      </c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2"/>
      <c r="T97" s="72"/>
      <c r="U97" s="72"/>
      <c r="V97" s="72"/>
      <c r="W97" s="72"/>
      <c r="X97" s="72"/>
      <c r="Y97" s="72"/>
      <c r="Z97" s="72"/>
      <c r="AA97" s="72"/>
      <c r="AB97" s="72"/>
    </row>
    <row r="98" spans="1:28" ht="12.75" customHeight="1">
      <c r="A98" s="83">
        <v>45394</v>
      </c>
      <c r="B98" s="32" t="s">
        <v>1124</v>
      </c>
      <c r="C98" s="31" t="s">
        <v>1125</v>
      </c>
      <c r="D98" s="31" t="s">
        <v>1127</v>
      </c>
      <c r="E98" s="31" t="s">
        <v>560</v>
      </c>
      <c r="F98" s="84">
        <v>97720</v>
      </c>
      <c r="G98" s="32">
        <v>225.84</v>
      </c>
      <c r="H98" s="32" t="s">
        <v>884</v>
      </c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2"/>
      <c r="T98" s="72"/>
      <c r="U98" s="72"/>
      <c r="V98" s="72"/>
      <c r="W98" s="72"/>
      <c r="X98" s="72"/>
      <c r="Y98" s="72"/>
      <c r="Z98" s="72"/>
      <c r="AA98" s="72"/>
      <c r="AB98" s="72"/>
    </row>
    <row r="99" spans="1:28" ht="12.75" customHeight="1">
      <c r="A99" s="83">
        <v>45394</v>
      </c>
      <c r="B99" s="32" t="s">
        <v>1124</v>
      </c>
      <c r="C99" s="31" t="s">
        <v>1125</v>
      </c>
      <c r="D99" s="31" t="s">
        <v>1001</v>
      </c>
      <c r="E99" s="31" t="s">
        <v>560</v>
      </c>
      <c r="F99" s="84">
        <v>60000</v>
      </c>
      <c r="G99" s="32">
        <v>228.1</v>
      </c>
      <c r="H99" s="32" t="s">
        <v>884</v>
      </c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2"/>
      <c r="W99" s="72"/>
      <c r="X99" s="72"/>
      <c r="Y99" s="72"/>
      <c r="Z99" s="72"/>
      <c r="AA99" s="72"/>
      <c r="AB99" s="72"/>
    </row>
    <row r="100" spans="1:28" ht="12.75" customHeight="1">
      <c r="A100" s="83">
        <v>45394</v>
      </c>
      <c r="B100" s="32" t="s">
        <v>1124</v>
      </c>
      <c r="C100" s="31" t="s">
        <v>1125</v>
      </c>
      <c r="D100" s="31" t="s">
        <v>1126</v>
      </c>
      <c r="E100" s="31" t="s">
        <v>560</v>
      </c>
      <c r="F100" s="84">
        <v>58754</v>
      </c>
      <c r="G100" s="32">
        <v>227.56</v>
      </c>
      <c r="H100" s="32" t="s">
        <v>884</v>
      </c>
      <c r="I100" s="72"/>
      <c r="J100" s="72"/>
      <c r="K100" s="72"/>
      <c r="L100" s="72"/>
      <c r="M100" s="72"/>
      <c r="N100" s="72"/>
      <c r="O100" s="72"/>
      <c r="P100" s="72"/>
      <c r="Q100" s="72"/>
      <c r="R100" s="72"/>
      <c r="S100" s="72"/>
      <c r="T100" s="72"/>
      <c r="U100" s="72"/>
      <c r="V100" s="72"/>
      <c r="W100" s="72"/>
      <c r="X100" s="72"/>
      <c r="Y100" s="72"/>
      <c r="Z100" s="72"/>
      <c r="AA100" s="72"/>
      <c r="AB100" s="72"/>
    </row>
    <row r="101" spans="1:28" ht="12.75" customHeight="1">
      <c r="A101" s="83">
        <v>45394</v>
      </c>
      <c r="B101" s="32" t="s">
        <v>1128</v>
      </c>
      <c r="C101" s="31" t="s">
        <v>1129</v>
      </c>
      <c r="D101" s="31" t="s">
        <v>904</v>
      </c>
      <c r="E101" s="31" t="s">
        <v>560</v>
      </c>
      <c r="F101" s="84">
        <v>188800</v>
      </c>
      <c r="G101" s="32">
        <v>166.75</v>
      </c>
      <c r="H101" s="32" t="s">
        <v>884</v>
      </c>
      <c r="I101" s="72"/>
      <c r="J101" s="72"/>
      <c r="K101" s="72"/>
      <c r="L101" s="72"/>
      <c r="M101" s="72"/>
      <c r="N101" s="72"/>
      <c r="O101" s="72"/>
      <c r="P101" s="72"/>
      <c r="Q101" s="72"/>
      <c r="R101" s="72"/>
      <c r="S101" s="72"/>
      <c r="T101" s="72"/>
      <c r="U101" s="72"/>
      <c r="V101" s="72"/>
      <c r="W101" s="72"/>
      <c r="X101" s="72"/>
      <c r="Y101" s="72"/>
      <c r="Z101" s="72"/>
      <c r="AA101" s="72"/>
      <c r="AB101" s="72"/>
    </row>
    <row r="102" spans="1:28" ht="12.75" customHeight="1">
      <c r="A102" s="83">
        <v>45394</v>
      </c>
      <c r="B102" s="32" t="s">
        <v>1019</v>
      </c>
      <c r="C102" s="31" t="s">
        <v>1020</v>
      </c>
      <c r="D102" s="31" t="s">
        <v>1131</v>
      </c>
      <c r="E102" s="31" t="s">
        <v>560</v>
      </c>
      <c r="F102" s="84">
        <v>875050</v>
      </c>
      <c r="G102" s="32">
        <v>20.38</v>
      </c>
      <c r="H102" s="32" t="s">
        <v>884</v>
      </c>
      <c r="I102" s="72"/>
      <c r="J102" s="72"/>
      <c r="K102" s="72"/>
      <c r="L102" s="72"/>
      <c r="M102" s="72"/>
      <c r="N102" s="72"/>
      <c r="O102" s="72"/>
      <c r="P102" s="72"/>
      <c r="Q102" s="72"/>
      <c r="R102" s="72"/>
      <c r="S102" s="72"/>
      <c r="T102" s="72"/>
      <c r="U102" s="72"/>
      <c r="V102" s="72"/>
      <c r="W102" s="72"/>
      <c r="X102" s="72"/>
      <c r="Y102" s="72"/>
      <c r="Z102" s="72"/>
      <c r="AA102" s="72"/>
      <c r="AB102" s="72"/>
    </row>
    <row r="103" spans="1:28" ht="12.75" customHeight="1">
      <c r="A103" s="83">
        <v>45394</v>
      </c>
      <c r="B103" s="32" t="s">
        <v>1019</v>
      </c>
      <c r="C103" s="31" t="s">
        <v>1020</v>
      </c>
      <c r="D103" s="31" t="s">
        <v>1130</v>
      </c>
      <c r="E103" s="31" t="s">
        <v>560</v>
      </c>
      <c r="F103" s="84">
        <v>925000</v>
      </c>
      <c r="G103" s="32">
        <v>20.46</v>
      </c>
      <c r="H103" s="32" t="s">
        <v>884</v>
      </c>
      <c r="I103" s="72"/>
      <c r="J103" s="72"/>
      <c r="K103" s="72"/>
      <c r="L103" s="72"/>
      <c r="M103" s="72"/>
      <c r="N103" s="72"/>
      <c r="O103" s="72"/>
      <c r="P103" s="72"/>
      <c r="Q103" s="72"/>
      <c r="R103" s="72"/>
      <c r="S103" s="72"/>
      <c r="T103" s="72"/>
      <c r="U103" s="72"/>
      <c r="V103" s="72"/>
      <c r="W103" s="72"/>
      <c r="X103" s="72"/>
      <c r="Y103" s="72"/>
      <c r="Z103" s="72"/>
      <c r="AA103" s="72"/>
      <c r="AB103" s="72"/>
    </row>
    <row r="104" spans="1:28" ht="12.75" customHeight="1">
      <c r="A104" s="83">
        <v>45394</v>
      </c>
      <c r="B104" s="32" t="s">
        <v>1019</v>
      </c>
      <c r="C104" s="31" t="s">
        <v>1020</v>
      </c>
      <c r="D104" s="31" t="s">
        <v>1057</v>
      </c>
      <c r="E104" s="31" t="s">
        <v>560</v>
      </c>
      <c r="F104" s="84">
        <v>854705</v>
      </c>
      <c r="G104" s="32">
        <v>20.36</v>
      </c>
      <c r="H104" s="32" t="s">
        <v>884</v>
      </c>
      <c r="I104" s="72"/>
      <c r="J104" s="72"/>
      <c r="K104" s="72"/>
      <c r="L104" s="72"/>
      <c r="M104" s="72"/>
      <c r="N104" s="72"/>
      <c r="O104" s="72"/>
      <c r="P104" s="72"/>
      <c r="Q104" s="72"/>
      <c r="R104" s="72"/>
      <c r="S104" s="72"/>
      <c r="T104" s="72"/>
      <c r="U104" s="72"/>
      <c r="V104" s="72"/>
      <c r="W104" s="72"/>
      <c r="X104" s="72"/>
      <c r="Y104" s="72"/>
      <c r="Z104" s="72"/>
      <c r="AA104" s="72"/>
      <c r="AB104" s="72"/>
    </row>
    <row r="105" spans="1:28" ht="12.75" customHeight="1">
      <c r="A105" s="83">
        <v>45394</v>
      </c>
      <c r="B105" s="32" t="s">
        <v>1019</v>
      </c>
      <c r="C105" s="31" t="s">
        <v>1020</v>
      </c>
      <c r="D105" s="31" t="s">
        <v>1134</v>
      </c>
      <c r="E105" s="31" t="s">
        <v>560</v>
      </c>
      <c r="F105" s="84">
        <v>800000</v>
      </c>
      <c r="G105" s="32">
        <v>20.34</v>
      </c>
      <c r="H105" s="32" t="s">
        <v>884</v>
      </c>
      <c r="I105" s="72"/>
      <c r="J105" s="72"/>
      <c r="K105" s="72"/>
      <c r="L105" s="72"/>
      <c r="M105" s="72"/>
      <c r="N105" s="72"/>
      <c r="O105" s="72"/>
      <c r="P105" s="72"/>
      <c r="Q105" s="72"/>
      <c r="R105" s="72"/>
      <c r="S105" s="72"/>
      <c r="T105" s="72"/>
      <c r="U105" s="72"/>
      <c r="V105" s="72"/>
      <c r="W105" s="72"/>
      <c r="X105" s="72"/>
      <c r="Y105" s="72"/>
      <c r="Z105" s="72"/>
      <c r="AA105" s="72"/>
      <c r="AB105" s="72"/>
    </row>
    <row r="106" spans="1:28" ht="12.75" customHeight="1">
      <c r="A106" s="83">
        <v>45394</v>
      </c>
      <c r="B106" s="32" t="s">
        <v>1019</v>
      </c>
      <c r="C106" s="31" t="s">
        <v>1020</v>
      </c>
      <c r="D106" s="31" t="s">
        <v>1021</v>
      </c>
      <c r="E106" s="31" t="s">
        <v>560</v>
      </c>
      <c r="F106" s="84">
        <v>2260000</v>
      </c>
      <c r="G106" s="32">
        <v>20.42</v>
      </c>
      <c r="H106" s="32" t="s">
        <v>884</v>
      </c>
      <c r="I106" s="72"/>
      <c r="J106" s="72"/>
      <c r="K106" s="72"/>
      <c r="L106" s="72"/>
      <c r="M106" s="72"/>
      <c r="N106" s="72"/>
      <c r="O106" s="72"/>
      <c r="P106" s="72"/>
      <c r="Q106" s="72"/>
      <c r="R106" s="72"/>
      <c r="S106" s="72"/>
      <c r="T106" s="72"/>
      <c r="U106" s="72"/>
      <c r="V106" s="72"/>
      <c r="W106" s="72"/>
      <c r="X106" s="72"/>
      <c r="Y106" s="72"/>
      <c r="Z106" s="72"/>
      <c r="AA106" s="72"/>
      <c r="AB106" s="72"/>
    </row>
    <row r="107" spans="1:28" ht="12.75" customHeight="1">
      <c r="A107" s="83">
        <v>45394</v>
      </c>
      <c r="B107" s="32" t="s">
        <v>1019</v>
      </c>
      <c r="C107" s="31" t="s">
        <v>1020</v>
      </c>
      <c r="D107" s="31" t="s">
        <v>1054</v>
      </c>
      <c r="E107" s="31" t="s">
        <v>560</v>
      </c>
      <c r="F107" s="84">
        <v>900000</v>
      </c>
      <c r="G107" s="32">
        <v>20.45</v>
      </c>
      <c r="H107" s="32" t="s">
        <v>884</v>
      </c>
      <c r="I107" s="72"/>
      <c r="J107" s="72"/>
      <c r="K107" s="72"/>
      <c r="L107" s="72"/>
      <c r="M107" s="72"/>
      <c r="N107" s="72"/>
      <c r="O107" s="72"/>
      <c r="P107" s="72"/>
      <c r="Q107" s="72"/>
      <c r="R107" s="72"/>
      <c r="S107" s="72"/>
      <c r="T107" s="72"/>
      <c r="U107" s="72"/>
      <c r="V107" s="72"/>
      <c r="W107" s="72"/>
      <c r="X107" s="72"/>
      <c r="Y107" s="72"/>
      <c r="Z107" s="72"/>
      <c r="AA107" s="72"/>
      <c r="AB107" s="72"/>
    </row>
    <row r="108" spans="1:28" ht="12.75" customHeight="1">
      <c r="A108" s="83">
        <v>45394</v>
      </c>
      <c r="B108" s="32" t="s">
        <v>1019</v>
      </c>
      <c r="C108" s="31" t="s">
        <v>1020</v>
      </c>
      <c r="D108" s="31" t="s">
        <v>1133</v>
      </c>
      <c r="E108" s="31" t="s">
        <v>560</v>
      </c>
      <c r="F108" s="84">
        <v>825000</v>
      </c>
      <c r="G108" s="32">
        <v>20.4</v>
      </c>
      <c r="H108" s="32" t="s">
        <v>884</v>
      </c>
      <c r="I108" s="72"/>
      <c r="J108" s="72"/>
      <c r="K108" s="72"/>
      <c r="L108" s="72"/>
      <c r="M108" s="72"/>
      <c r="N108" s="72"/>
      <c r="O108" s="72"/>
      <c r="P108" s="72"/>
      <c r="Q108" s="72"/>
      <c r="R108" s="72"/>
      <c r="S108" s="72"/>
      <c r="T108" s="72"/>
      <c r="U108" s="72"/>
      <c r="V108" s="72"/>
      <c r="W108" s="72"/>
      <c r="X108" s="72"/>
      <c r="Y108" s="72"/>
      <c r="Z108" s="72"/>
      <c r="AA108" s="72"/>
      <c r="AB108" s="72"/>
    </row>
    <row r="109" spans="1:28" ht="12.75" customHeight="1">
      <c r="A109" s="83">
        <v>45394</v>
      </c>
      <c r="B109" s="32" t="s">
        <v>1019</v>
      </c>
      <c r="C109" s="31" t="s">
        <v>1020</v>
      </c>
      <c r="D109" s="31" t="s">
        <v>1022</v>
      </c>
      <c r="E109" s="31" t="s">
        <v>560</v>
      </c>
      <c r="F109" s="84">
        <v>1920856</v>
      </c>
      <c r="G109" s="32">
        <v>20.81</v>
      </c>
      <c r="H109" s="32" t="s">
        <v>884</v>
      </c>
      <c r="I109" s="72"/>
      <c r="J109" s="72"/>
      <c r="K109" s="72"/>
      <c r="L109" s="72"/>
      <c r="M109" s="72"/>
      <c r="N109" s="72"/>
      <c r="O109" s="72"/>
      <c r="P109" s="72"/>
      <c r="Q109" s="72"/>
      <c r="R109" s="72"/>
      <c r="S109" s="72"/>
      <c r="T109" s="72"/>
      <c r="U109" s="72"/>
      <c r="V109" s="72"/>
      <c r="W109" s="72"/>
      <c r="X109" s="72"/>
      <c r="Y109" s="72"/>
      <c r="Z109" s="72"/>
      <c r="AA109" s="72"/>
      <c r="AB109" s="72"/>
    </row>
    <row r="110" spans="1:28" ht="12.75" customHeight="1">
      <c r="A110" s="83">
        <v>45394</v>
      </c>
      <c r="B110" s="32" t="s">
        <v>1019</v>
      </c>
      <c r="C110" s="31" t="s">
        <v>1020</v>
      </c>
      <c r="D110" s="31" t="s">
        <v>1055</v>
      </c>
      <c r="E110" s="31" t="s">
        <v>560</v>
      </c>
      <c r="F110" s="84">
        <v>930305</v>
      </c>
      <c r="G110" s="32">
        <v>20.44</v>
      </c>
      <c r="H110" s="32" t="s">
        <v>884</v>
      </c>
      <c r="I110" s="72"/>
      <c r="J110" s="72"/>
      <c r="K110" s="72"/>
      <c r="L110" s="72"/>
      <c r="M110" s="72"/>
      <c r="N110" s="72"/>
      <c r="O110" s="72"/>
      <c r="P110" s="72"/>
      <c r="Q110" s="72"/>
      <c r="R110" s="72"/>
      <c r="S110" s="72"/>
      <c r="T110" s="72"/>
      <c r="U110" s="72"/>
      <c r="V110" s="72"/>
      <c r="W110" s="72"/>
      <c r="X110" s="72"/>
      <c r="Y110" s="72"/>
      <c r="Z110" s="72"/>
      <c r="AA110" s="72"/>
      <c r="AB110" s="72"/>
    </row>
    <row r="111" spans="1:28" ht="12.75" customHeight="1">
      <c r="A111" s="83">
        <v>45394</v>
      </c>
      <c r="B111" s="32" t="s">
        <v>1019</v>
      </c>
      <c r="C111" s="31" t="s">
        <v>1020</v>
      </c>
      <c r="D111" s="31" t="s">
        <v>1056</v>
      </c>
      <c r="E111" s="31" t="s">
        <v>560</v>
      </c>
      <c r="F111" s="84">
        <v>852000</v>
      </c>
      <c r="G111" s="32">
        <v>20.46</v>
      </c>
      <c r="H111" s="32" t="s">
        <v>884</v>
      </c>
      <c r="I111" s="72"/>
      <c r="J111" s="72"/>
      <c r="K111" s="72"/>
      <c r="L111" s="72"/>
      <c r="M111" s="72"/>
      <c r="N111" s="72"/>
      <c r="O111" s="72"/>
      <c r="P111" s="72"/>
      <c r="Q111" s="72"/>
      <c r="R111" s="72"/>
      <c r="S111" s="72"/>
      <c r="T111" s="72"/>
      <c r="U111" s="72"/>
      <c r="V111" s="72"/>
      <c r="W111" s="72"/>
      <c r="X111" s="72"/>
      <c r="Y111" s="72"/>
      <c r="Z111" s="72"/>
      <c r="AA111" s="72"/>
      <c r="AB111" s="72"/>
    </row>
    <row r="112" spans="1:28" ht="12.75" customHeight="1">
      <c r="A112" s="83">
        <v>45394</v>
      </c>
      <c r="B112" s="32" t="s">
        <v>1138</v>
      </c>
      <c r="C112" s="31" t="s">
        <v>1139</v>
      </c>
      <c r="D112" s="31" t="s">
        <v>904</v>
      </c>
      <c r="E112" s="31" t="s">
        <v>560</v>
      </c>
      <c r="F112" s="84">
        <v>151200</v>
      </c>
      <c r="G112" s="32">
        <v>148.6</v>
      </c>
      <c r="H112" s="32" t="s">
        <v>884</v>
      </c>
      <c r="I112" s="72"/>
      <c r="J112" s="72"/>
      <c r="K112" s="72"/>
      <c r="L112" s="72"/>
      <c r="M112" s="72"/>
      <c r="N112" s="72"/>
      <c r="O112" s="72"/>
      <c r="P112" s="72"/>
      <c r="Q112" s="72"/>
      <c r="R112" s="72"/>
      <c r="S112" s="72"/>
      <c r="T112" s="72"/>
      <c r="U112" s="72"/>
      <c r="V112" s="72"/>
      <c r="W112" s="72"/>
      <c r="X112" s="72"/>
      <c r="Y112" s="72"/>
      <c r="Z112" s="72"/>
      <c r="AA112" s="72"/>
      <c r="AB112" s="72"/>
    </row>
    <row r="113" spans="1:28" ht="12.75" customHeight="1">
      <c r="A113" s="83">
        <v>45394</v>
      </c>
      <c r="B113" s="32" t="s">
        <v>1140</v>
      </c>
      <c r="C113" s="31" t="s">
        <v>1141</v>
      </c>
      <c r="D113" s="31" t="s">
        <v>1169</v>
      </c>
      <c r="E113" s="31" t="s">
        <v>560</v>
      </c>
      <c r="F113" s="84">
        <v>60000</v>
      </c>
      <c r="G113" s="32">
        <v>75.14</v>
      </c>
      <c r="H113" s="32" t="s">
        <v>884</v>
      </c>
      <c r="I113" s="72"/>
      <c r="J113" s="72"/>
      <c r="K113" s="72"/>
      <c r="L113" s="72"/>
      <c r="M113" s="72"/>
      <c r="N113" s="72"/>
      <c r="O113" s="72"/>
      <c r="P113" s="72"/>
      <c r="Q113" s="72"/>
      <c r="R113" s="72"/>
      <c r="S113" s="72"/>
      <c r="T113" s="72"/>
      <c r="U113" s="72"/>
      <c r="V113" s="72"/>
      <c r="W113" s="72"/>
      <c r="X113" s="72"/>
      <c r="Y113" s="72"/>
      <c r="Z113" s="72"/>
      <c r="AA113" s="72"/>
      <c r="AB113" s="72"/>
    </row>
    <row r="114" spans="1:28" ht="12.75" customHeight="1">
      <c r="A114" s="83">
        <v>45394</v>
      </c>
      <c r="B114" s="32" t="s">
        <v>1140</v>
      </c>
      <c r="C114" s="31" t="s">
        <v>1141</v>
      </c>
      <c r="D114" s="31" t="s">
        <v>1142</v>
      </c>
      <c r="E114" s="31" t="s">
        <v>560</v>
      </c>
      <c r="F114" s="84">
        <v>4000</v>
      </c>
      <c r="G114" s="32">
        <v>73.55</v>
      </c>
      <c r="H114" s="32" t="s">
        <v>884</v>
      </c>
      <c r="I114" s="72"/>
      <c r="J114" s="72"/>
      <c r="K114" s="72"/>
      <c r="L114" s="72"/>
      <c r="M114" s="72"/>
      <c r="N114" s="72"/>
      <c r="O114" s="72"/>
      <c r="P114" s="72"/>
      <c r="Q114" s="72"/>
      <c r="R114" s="72"/>
      <c r="S114" s="72"/>
      <c r="T114" s="72"/>
      <c r="U114" s="72"/>
      <c r="V114" s="72"/>
      <c r="W114" s="72"/>
      <c r="X114" s="72"/>
      <c r="Y114" s="72"/>
      <c r="Z114" s="72"/>
      <c r="AA114" s="72"/>
      <c r="AB114" s="72"/>
    </row>
    <row r="115" spans="1:28" ht="12.75" customHeight="1">
      <c r="A115" s="83">
        <v>45394</v>
      </c>
      <c r="B115" s="32" t="s">
        <v>1170</v>
      </c>
      <c r="C115" s="31" t="s">
        <v>1171</v>
      </c>
      <c r="D115" s="31" t="s">
        <v>893</v>
      </c>
      <c r="E115" s="31" t="s">
        <v>560</v>
      </c>
      <c r="F115" s="84">
        <v>17600</v>
      </c>
      <c r="G115" s="32">
        <v>800.38</v>
      </c>
      <c r="H115" s="32" t="s">
        <v>884</v>
      </c>
      <c r="I115" s="72"/>
      <c r="J115" s="72"/>
      <c r="K115" s="72"/>
      <c r="L115" s="72"/>
      <c r="M115" s="72"/>
      <c r="N115" s="72"/>
      <c r="O115" s="72"/>
      <c r="P115" s="72"/>
      <c r="Q115" s="72"/>
      <c r="R115" s="72"/>
      <c r="S115" s="72"/>
      <c r="T115" s="72"/>
      <c r="U115" s="72"/>
      <c r="V115" s="72"/>
      <c r="W115" s="72"/>
      <c r="X115" s="72"/>
      <c r="Y115" s="72"/>
      <c r="Z115" s="72"/>
      <c r="AA115" s="72"/>
      <c r="AB115" s="72"/>
    </row>
    <row r="116" spans="1:28" ht="12.75" customHeight="1">
      <c r="A116" s="83">
        <v>45394</v>
      </c>
      <c r="B116" s="32" t="s">
        <v>1143</v>
      </c>
      <c r="C116" s="31" t="s">
        <v>1144</v>
      </c>
      <c r="D116" s="31" t="s">
        <v>1172</v>
      </c>
      <c r="E116" s="31" t="s">
        <v>560</v>
      </c>
      <c r="F116" s="84">
        <v>142400</v>
      </c>
      <c r="G116" s="32">
        <v>92.78</v>
      </c>
      <c r="H116" s="32" t="s">
        <v>884</v>
      </c>
      <c r="I116" s="72"/>
      <c r="J116" s="72"/>
      <c r="K116" s="72"/>
      <c r="L116" s="72"/>
      <c r="M116" s="72"/>
      <c r="N116" s="72"/>
      <c r="O116" s="72"/>
      <c r="P116" s="72"/>
      <c r="Q116" s="72"/>
      <c r="R116" s="72"/>
      <c r="S116" s="72"/>
      <c r="T116" s="72"/>
      <c r="U116" s="72"/>
      <c r="V116" s="72"/>
      <c r="W116" s="72"/>
      <c r="X116" s="72"/>
      <c r="Y116" s="72"/>
      <c r="Z116" s="72"/>
      <c r="AA116" s="72"/>
      <c r="AB116" s="72"/>
    </row>
    <row r="117" spans="1:28" ht="12.75" customHeight="1">
      <c r="A117" s="83">
        <v>45394</v>
      </c>
      <c r="B117" s="32" t="s">
        <v>1059</v>
      </c>
      <c r="C117" s="31" t="s">
        <v>1060</v>
      </c>
      <c r="D117" s="31" t="s">
        <v>1151</v>
      </c>
      <c r="E117" s="31" t="s">
        <v>560</v>
      </c>
      <c r="F117" s="84">
        <v>46080</v>
      </c>
      <c r="G117" s="32">
        <v>954.6</v>
      </c>
      <c r="H117" s="32" t="s">
        <v>884</v>
      </c>
      <c r="I117" s="72"/>
      <c r="J117" s="72"/>
      <c r="K117" s="72"/>
      <c r="L117" s="72"/>
      <c r="M117" s="72"/>
      <c r="N117" s="72"/>
      <c r="O117" s="72"/>
      <c r="P117" s="72"/>
      <c r="Q117" s="72"/>
      <c r="R117" s="72"/>
      <c r="S117" s="72"/>
      <c r="T117" s="72"/>
      <c r="U117" s="72"/>
      <c r="V117" s="72"/>
      <c r="W117" s="72"/>
      <c r="X117" s="72"/>
      <c r="Y117" s="72"/>
      <c r="Z117" s="72"/>
      <c r="AA117" s="72"/>
      <c r="AB117" s="72"/>
    </row>
    <row r="118" spans="1:28" ht="12.75" customHeight="1">
      <c r="A118" s="83">
        <v>45394</v>
      </c>
      <c r="B118" s="32" t="s">
        <v>1059</v>
      </c>
      <c r="C118" s="31" t="s">
        <v>1060</v>
      </c>
      <c r="D118" s="31" t="s">
        <v>1149</v>
      </c>
      <c r="E118" s="31" t="s">
        <v>560</v>
      </c>
      <c r="F118" s="84">
        <v>143458</v>
      </c>
      <c r="G118" s="32">
        <v>951.97</v>
      </c>
      <c r="H118" s="32" t="s">
        <v>884</v>
      </c>
      <c r="I118" s="72"/>
      <c r="J118" s="72"/>
      <c r="K118" s="72"/>
      <c r="L118" s="72"/>
      <c r="M118" s="72"/>
      <c r="N118" s="72"/>
      <c r="O118" s="72"/>
      <c r="P118" s="72"/>
      <c r="Q118" s="72"/>
      <c r="R118" s="72"/>
      <c r="S118" s="72"/>
      <c r="T118" s="72"/>
      <c r="U118" s="72"/>
      <c r="V118" s="72"/>
      <c r="W118" s="72"/>
      <c r="X118" s="72"/>
      <c r="Y118" s="72"/>
      <c r="Z118" s="72"/>
      <c r="AA118" s="72"/>
      <c r="AB118" s="72"/>
    </row>
    <row r="119" spans="1:28" ht="12.75" customHeight="1">
      <c r="A119" s="83">
        <v>45394</v>
      </c>
      <c r="B119" s="32" t="s">
        <v>1059</v>
      </c>
      <c r="C119" s="31" t="s">
        <v>1060</v>
      </c>
      <c r="D119" s="31" t="s">
        <v>956</v>
      </c>
      <c r="E119" s="31" t="s">
        <v>560</v>
      </c>
      <c r="F119" s="84">
        <v>187289</v>
      </c>
      <c r="G119" s="32">
        <v>937.31</v>
      </c>
      <c r="H119" s="32" t="s">
        <v>884</v>
      </c>
      <c r="I119" s="72"/>
      <c r="J119" s="72"/>
      <c r="K119" s="72"/>
      <c r="L119" s="72"/>
      <c r="M119" s="72"/>
      <c r="N119" s="72"/>
      <c r="O119" s="72"/>
      <c r="P119" s="72"/>
      <c r="Q119" s="72"/>
      <c r="R119" s="72"/>
      <c r="S119" s="72"/>
      <c r="T119" s="72"/>
      <c r="U119" s="72"/>
      <c r="V119" s="72"/>
      <c r="W119" s="72"/>
      <c r="X119" s="72"/>
      <c r="Y119" s="72"/>
      <c r="Z119" s="72"/>
      <c r="AA119" s="72"/>
      <c r="AB119" s="72"/>
    </row>
    <row r="120" spans="1:28" ht="12.75" customHeight="1">
      <c r="A120" s="83">
        <v>45394</v>
      </c>
      <c r="B120" s="32" t="s">
        <v>1059</v>
      </c>
      <c r="C120" s="31" t="s">
        <v>1060</v>
      </c>
      <c r="D120" s="31" t="s">
        <v>1148</v>
      </c>
      <c r="E120" s="31" t="s">
        <v>560</v>
      </c>
      <c r="F120" s="84">
        <v>334554</v>
      </c>
      <c r="G120" s="32">
        <v>952.76</v>
      </c>
      <c r="H120" s="32" t="s">
        <v>884</v>
      </c>
      <c r="I120" s="72"/>
      <c r="J120" s="72"/>
      <c r="K120" s="72"/>
      <c r="L120" s="72"/>
      <c r="M120" s="72"/>
      <c r="N120" s="72"/>
      <c r="O120" s="72"/>
      <c r="P120" s="72"/>
      <c r="Q120" s="72"/>
      <c r="R120" s="72"/>
      <c r="S120" s="72"/>
      <c r="T120" s="72"/>
      <c r="U120" s="72"/>
      <c r="V120" s="72"/>
      <c r="W120" s="72"/>
      <c r="X120" s="72"/>
      <c r="Y120" s="72"/>
      <c r="Z120" s="72"/>
      <c r="AA120" s="72"/>
      <c r="AB120" s="72"/>
    </row>
    <row r="121" spans="1:28" ht="12.75" customHeight="1">
      <c r="A121" s="83">
        <v>45394</v>
      </c>
      <c r="B121" s="32" t="s">
        <v>1059</v>
      </c>
      <c r="C121" s="31" t="s">
        <v>1060</v>
      </c>
      <c r="D121" s="31" t="s">
        <v>1061</v>
      </c>
      <c r="E121" s="31" t="s">
        <v>560</v>
      </c>
      <c r="F121" s="84">
        <v>405675</v>
      </c>
      <c r="G121" s="32">
        <v>985.19</v>
      </c>
      <c r="H121" s="32" t="s">
        <v>884</v>
      </c>
      <c r="I121" s="72"/>
      <c r="J121" s="72"/>
      <c r="K121" s="72"/>
      <c r="L121" s="72"/>
      <c r="M121" s="72"/>
      <c r="N121" s="72"/>
      <c r="O121" s="72"/>
      <c r="P121" s="72"/>
      <c r="Q121" s="72"/>
      <c r="R121" s="72"/>
      <c r="S121" s="72"/>
      <c r="T121" s="72"/>
      <c r="U121" s="72"/>
      <c r="V121" s="72"/>
      <c r="W121" s="72"/>
      <c r="X121" s="72"/>
      <c r="Y121" s="72"/>
      <c r="Z121" s="72"/>
      <c r="AA121" s="72"/>
      <c r="AB121" s="72"/>
    </row>
    <row r="122" spans="1:28" ht="12.75" customHeight="1">
      <c r="A122" s="83">
        <v>45394</v>
      </c>
      <c r="B122" s="32" t="s">
        <v>1059</v>
      </c>
      <c r="C122" s="31" t="s">
        <v>1060</v>
      </c>
      <c r="D122" s="31" t="s">
        <v>1147</v>
      </c>
      <c r="E122" s="31" t="s">
        <v>560</v>
      </c>
      <c r="F122" s="84">
        <v>171880</v>
      </c>
      <c r="G122" s="32">
        <v>949.13</v>
      </c>
      <c r="H122" s="32" t="s">
        <v>884</v>
      </c>
      <c r="I122" s="72"/>
      <c r="J122" s="72"/>
      <c r="K122" s="72"/>
      <c r="L122" s="72"/>
      <c r="M122" s="72"/>
      <c r="N122" s="72"/>
      <c r="O122" s="72"/>
      <c r="P122" s="72"/>
      <c r="Q122" s="72"/>
      <c r="R122" s="72"/>
      <c r="S122" s="72"/>
      <c r="T122" s="72"/>
      <c r="U122" s="72"/>
      <c r="V122" s="72"/>
      <c r="W122" s="72"/>
      <c r="X122" s="72"/>
      <c r="Y122" s="72"/>
      <c r="Z122" s="72"/>
      <c r="AA122" s="72"/>
      <c r="AB122" s="72"/>
    </row>
    <row r="123" spans="1:28" ht="12.75" customHeight="1">
      <c r="A123" s="83">
        <v>45394</v>
      </c>
      <c r="B123" s="32" t="s">
        <v>1059</v>
      </c>
      <c r="C123" s="31" t="s">
        <v>1060</v>
      </c>
      <c r="D123" s="31" t="s">
        <v>1146</v>
      </c>
      <c r="E123" s="31" t="s">
        <v>560</v>
      </c>
      <c r="F123" s="84">
        <v>35221</v>
      </c>
      <c r="G123" s="32">
        <v>1001.28</v>
      </c>
      <c r="H123" s="32" t="s">
        <v>884</v>
      </c>
      <c r="I123" s="72"/>
      <c r="J123" s="72"/>
      <c r="K123" s="72"/>
      <c r="L123" s="72"/>
      <c r="M123" s="72"/>
      <c r="N123" s="72"/>
      <c r="O123" s="72"/>
      <c r="P123" s="72"/>
      <c r="Q123" s="72"/>
      <c r="R123" s="72"/>
      <c r="S123" s="72"/>
      <c r="T123" s="72"/>
      <c r="U123" s="72"/>
      <c r="V123" s="72"/>
      <c r="W123" s="72"/>
      <c r="X123" s="72"/>
      <c r="Y123" s="72"/>
      <c r="Z123" s="72"/>
      <c r="AA123" s="72"/>
      <c r="AB123" s="72"/>
    </row>
    <row r="124" spans="1:28" ht="12.75" customHeight="1">
      <c r="A124" s="83">
        <v>45394</v>
      </c>
      <c r="B124" s="32" t="s">
        <v>1059</v>
      </c>
      <c r="C124" s="31" t="s">
        <v>1060</v>
      </c>
      <c r="D124" s="31" t="s">
        <v>901</v>
      </c>
      <c r="E124" s="31" t="s">
        <v>560</v>
      </c>
      <c r="F124" s="84">
        <v>109846</v>
      </c>
      <c r="G124" s="32">
        <v>920.39</v>
      </c>
      <c r="H124" s="32" t="s">
        <v>884</v>
      </c>
      <c r="I124" s="72"/>
      <c r="J124" s="72"/>
      <c r="K124" s="72"/>
      <c r="L124" s="72"/>
      <c r="M124" s="72"/>
      <c r="N124" s="72"/>
      <c r="O124" s="72"/>
      <c r="P124" s="72"/>
      <c r="Q124" s="72"/>
      <c r="R124" s="72"/>
      <c r="S124" s="72"/>
      <c r="T124" s="72"/>
      <c r="U124" s="72"/>
      <c r="V124" s="72"/>
      <c r="W124" s="72"/>
      <c r="X124" s="72"/>
      <c r="Y124" s="72"/>
      <c r="Z124" s="72"/>
      <c r="AA124" s="72"/>
      <c r="AB124" s="72"/>
    </row>
    <row r="125" spans="1:28" ht="12.75" customHeight="1">
      <c r="A125" s="83">
        <v>45394</v>
      </c>
      <c r="B125" s="32" t="s">
        <v>1059</v>
      </c>
      <c r="C125" s="31" t="s">
        <v>1060</v>
      </c>
      <c r="D125" s="31" t="s">
        <v>1002</v>
      </c>
      <c r="E125" s="31" t="s">
        <v>560</v>
      </c>
      <c r="F125" s="84">
        <v>85786</v>
      </c>
      <c r="G125" s="32">
        <v>975.81</v>
      </c>
      <c r="H125" s="32" t="s">
        <v>884</v>
      </c>
      <c r="I125" s="72"/>
      <c r="J125" s="72"/>
      <c r="K125" s="72"/>
      <c r="L125" s="72"/>
      <c r="M125" s="72"/>
      <c r="N125" s="72"/>
      <c r="O125" s="72"/>
      <c r="P125" s="72"/>
      <c r="Q125" s="72"/>
      <c r="R125" s="72"/>
      <c r="S125" s="72"/>
      <c r="T125" s="72"/>
      <c r="U125" s="72"/>
      <c r="V125" s="72"/>
      <c r="W125" s="72"/>
      <c r="X125" s="72"/>
      <c r="Y125" s="72"/>
      <c r="Z125" s="72"/>
      <c r="AA125" s="72"/>
      <c r="AB125" s="72"/>
    </row>
    <row r="126" spans="1:28" ht="12.75" customHeight="1">
      <c r="A126" s="83">
        <v>45394</v>
      </c>
      <c r="B126" s="32" t="s">
        <v>1152</v>
      </c>
      <c r="C126" s="31" t="s">
        <v>1153</v>
      </c>
      <c r="D126" s="31" t="s">
        <v>901</v>
      </c>
      <c r="E126" s="31" t="s">
        <v>560</v>
      </c>
      <c r="F126" s="84">
        <v>195601</v>
      </c>
      <c r="G126" s="32">
        <v>288.01</v>
      </c>
      <c r="H126" s="32" t="s">
        <v>884</v>
      </c>
      <c r="I126" s="72"/>
      <c r="J126" s="72"/>
      <c r="K126" s="72"/>
      <c r="L126" s="72"/>
      <c r="M126" s="72"/>
      <c r="N126" s="72"/>
      <c r="O126" s="72"/>
      <c r="P126" s="72"/>
      <c r="Q126" s="72"/>
      <c r="R126" s="72"/>
      <c r="S126" s="72"/>
      <c r="T126" s="72"/>
      <c r="U126" s="72"/>
      <c r="V126" s="72"/>
      <c r="W126" s="72"/>
      <c r="X126" s="72"/>
      <c r="Y126" s="72"/>
      <c r="Z126" s="72"/>
      <c r="AA126" s="72"/>
      <c r="AB126" s="72"/>
    </row>
    <row r="127" spans="1:8" ht="15" customHeight="1">
      <c r="A127" s="83">
        <v>45394</v>
      </c>
      <c r="B127" s="32" t="s">
        <v>1154</v>
      </c>
      <c r="C127" s="31" t="s">
        <v>1155</v>
      </c>
      <c r="D127" s="31" t="s">
        <v>1126</v>
      </c>
      <c r="E127" s="31" t="s">
        <v>560</v>
      </c>
      <c r="F127" s="84">
        <v>102400</v>
      </c>
      <c r="G127" s="32">
        <v>135.07</v>
      </c>
      <c r="H127" s="32" t="s">
        <v>884</v>
      </c>
    </row>
    <row r="128" spans="1:8" ht="15" customHeight="1">
      <c r="A128" s="83">
        <v>45394</v>
      </c>
      <c r="B128" s="32" t="s">
        <v>980</v>
      </c>
      <c r="C128" s="31" t="s">
        <v>981</v>
      </c>
      <c r="D128" s="31" t="s">
        <v>904</v>
      </c>
      <c r="E128" s="31" t="s">
        <v>560</v>
      </c>
      <c r="F128" s="84">
        <v>28800</v>
      </c>
      <c r="G128" s="32">
        <v>113.93</v>
      </c>
      <c r="H128" s="32" t="s">
        <v>884</v>
      </c>
    </row>
    <row r="129" spans="1:8" ht="15" customHeight="1">
      <c r="A129" s="83">
        <v>45394</v>
      </c>
      <c r="B129" s="32" t="s">
        <v>1156</v>
      </c>
      <c r="C129" s="31" t="s">
        <v>1157</v>
      </c>
      <c r="D129" s="31" t="s">
        <v>1158</v>
      </c>
      <c r="E129" s="31" t="s">
        <v>560</v>
      </c>
      <c r="F129" s="84">
        <v>276613</v>
      </c>
      <c r="G129" s="32">
        <v>378.25</v>
      </c>
      <c r="H129" s="32" t="s">
        <v>884</v>
      </c>
    </row>
    <row r="130" spans="1:8" ht="15" customHeight="1">
      <c r="A130" s="83">
        <v>45394</v>
      </c>
      <c r="B130" s="32" t="s">
        <v>1156</v>
      </c>
      <c r="C130" s="31" t="s">
        <v>1157</v>
      </c>
      <c r="D130" s="31" t="s">
        <v>1159</v>
      </c>
      <c r="E130" s="31" t="s">
        <v>560</v>
      </c>
      <c r="F130" s="84">
        <v>311595</v>
      </c>
      <c r="G130" s="32">
        <v>380.91</v>
      </c>
      <c r="H130" s="32" t="s">
        <v>884</v>
      </c>
    </row>
    <row r="131" spans="1:8" ht="15" customHeight="1">
      <c r="A131" s="83">
        <v>45394</v>
      </c>
      <c r="B131" s="32" t="s">
        <v>1156</v>
      </c>
      <c r="C131" s="31" t="s">
        <v>1157</v>
      </c>
      <c r="D131" s="31" t="s">
        <v>901</v>
      </c>
      <c r="E131" s="31" t="s">
        <v>560</v>
      </c>
      <c r="F131" s="84">
        <v>392120</v>
      </c>
      <c r="G131" s="32">
        <v>371.01</v>
      </c>
      <c r="H131" s="32" t="s">
        <v>884</v>
      </c>
    </row>
    <row r="132" spans="1:8" ht="15" customHeight="1">
      <c r="A132" s="83">
        <v>45394</v>
      </c>
      <c r="B132" s="32" t="s">
        <v>1156</v>
      </c>
      <c r="C132" s="31" t="s">
        <v>1157</v>
      </c>
      <c r="D132" s="31" t="s">
        <v>1147</v>
      </c>
      <c r="E132" s="31" t="s">
        <v>560</v>
      </c>
      <c r="F132" s="84">
        <v>429378</v>
      </c>
      <c r="G132" s="32">
        <v>378.41</v>
      </c>
      <c r="H132" s="32" t="s">
        <v>884</v>
      </c>
    </row>
    <row r="133" spans="1:8" ht="15" customHeight="1">
      <c r="A133" s="83">
        <v>45394</v>
      </c>
      <c r="B133" s="32" t="s">
        <v>1156</v>
      </c>
      <c r="C133" s="31" t="s">
        <v>1157</v>
      </c>
      <c r="D133" s="31" t="s">
        <v>1002</v>
      </c>
      <c r="E133" s="31" t="s">
        <v>560</v>
      </c>
      <c r="F133" s="84">
        <v>331610</v>
      </c>
      <c r="G133" s="32">
        <v>383.07</v>
      </c>
      <c r="H133" s="32" t="s">
        <v>884</v>
      </c>
    </row>
    <row r="134" spans="1:8" ht="15" customHeight="1">
      <c r="A134" s="83">
        <v>45394</v>
      </c>
      <c r="B134" s="32" t="s">
        <v>1156</v>
      </c>
      <c r="C134" s="31" t="s">
        <v>1157</v>
      </c>
      <c r="D134" s="31" t="s">
        <v>1058</v>
      </c>
      <c r="E134" s="31" t="s">
        <v>560</v>
      </c>
      <c r="F134" s="84">
        <v>181395</v>
      </c>
      <c r="G134" s="32">
        <v>379.48</v>
      </c>
      <c r="H134" s="32" t="s">
        <v>884</v>
      </c>
    </row>
    <row r="135" spans="1:8" ht="15" customHeight="1">
      <c r="A135" s="83">
        <v>45394</v>
      </c>
      <c r="B135" s="32" t="s">
        <v>1160</v>
      </c>
      <c r="C135" s="31" t="s">
        <v>1161</v>
      </c>
      <c r="D135" s="31" t="s">
        <v>904</v>
      </c>
      <c r="E135" s="31" t="s">
        <v>560</v>
      </c>
      <c r="F135" s="84">
        <v>2570794</v>
      </c>
      <c r="G135" s="32">
        <v>191.02</v>
      </c>
      <c r="H135" s="32" t="s">
        <v>884</v>
      </c>
    </row>
    <row r="136" spans="1:8" ht="15" customHeight="1">
      <c r="A136" s="83">
        <v>45394</v>
      </c>
      <c r="B136" s="32" t="s">
        <v>1067</v>
      </c>
      <c r="C136" s="31" t="s">
        <v>1068</v>
      </c>
      <c r="D136" s="31" t="s">
        <v>1069</v>
      </c>
      <c r="E136" s="31" t="s">
        <v>560</v>
      </c>
      <c r="F136" s="84">
        <v>100227</v>
      </c>
      <c r="G136" s="32">
        <v>133.09</v>
      </c>
      <c r="H136" s="32" t="s">
        <v>884</v>
      </c>
    </row>
    <row r="137" spans="1:8" ht="15" customHeight="1">
      <c r="A137" s="83">
        <v>45394</v>
      </c>
      <c r="B137" s="32" t="s">
        <v>1162</v>
      </c>
      <c r="C137" s="31" t="s">
        <v>1163</v>
      </c>
      <c r="D137" s="31" t="s">
        <v>1164</v>
      </c>
      <c r="E137" s="31" t="s">
        <v>560</v>
      </c>
      <c r="F137" s="84">
        <v>1374749</v>
      </c>
      <c r="G137" s="32">
        <v>34.38</v>
      </c>
      <c r="H137" s="32" t="s">
        <v>884</v>
      </c>
    </row>
    <row r="138" spans="1:8" ht="15" customHeight="1">
      <c r="A138" s="83">
        <v>45394</v>
      </c>
      <c r="B138" s="32" t="s">
        <v>1173</v>
      </c>
      <c r="C138" s="31" t="s">
        <v>1174</v>
      </c>
      <c r="D138" s="31" t="s">
        <v>1175</v>
      </c>
      <c r="E138" s="31" t="s">
        <v>560</v>
      </c>
      <c r="F138" s="84">
        <v>3681000</v>
      </c>
      <c r="G138" s="32">
        <v>30.64</v>
      </c>
      <c r="H138" s="32" t="s">
        <v>884</v>
      </c>
    </row>
    <row r="139" spans="1:8" ht="15" customHeight="1">
      <c r="A139" s="83">
        <v>45394</v>
      </c>
      <c r="B139" s="32" t="s">
        <v>1062</v>
      </c>
      <c r="C139" s="31" t="s">
        <v>1063</v>
      </c>
      <c r="D139" s="31" t="s">
        <v>979</v>
      </c>
      <c r="E139" s="31" t="s">
        <v>560</v>
      </c>
      <c r="F139" s="84">
        <v>14248369</v>
      </c>
      <c r="G139" s="32">
        <v>3.51</v>
      </c>
      <c r="H139" s="32" t="s">
        <v>884</v>
      </c>
    </row>
    <row r="140" spans="1:8" ht="15" customHeight="1">
      <c r="A140" s="83">
        <v>45394</v>
      </c>
      <c r="B140" s="32" t="s">
        <v>1062</v>
      </c>
      <c r="C140" s="31" t="s">
        <v>1063</v>
      </c>
      <c r="D140" s="31" t="s">
        <v>1064</v>
      </c>
      <c r="E140" s="31" t="s">
        <v>560</v>
      </c>
      <c r="F140" s="84">
        <v>10510435</v>
      </c>
      <c r="G140" s="32">
        <v>3.47</v>
      </c>
      <c r="H140" s="32" t="s">
        <v>884</v>
      </c>
    </row>
    <row r="141" spans="1:8" ht="15" customHeight="1">
      <c r="A141" s="83">
        <v>45394</v>
      </c>
      <c r="B141" s="32" t="s">
        <v>1062</v>
      </c>
      <c r="C141" s="31" t="s">
        <v>1063</v>
      </c>
      <c r="D141" s="31" t="s">
        <v>1151</v>
      </c>
      <c r="E141" s="31" t="s">
        <v>560</v>
      </c>
      <c r="F141" s="84">
        <v>1645952</v>
      </c>
      <c r="G141" s="32">
        <v>3.44</v>
      </c>
      <c r="H141" s="32" t="s">
        <v>884</v>
      </c>
    </row>
    <row r="142" spans="1:8" ht="15" customHeight="1">
      <c r="A142" s="83">
        <v>45394</v>
      </c>
      <c r="B142" s="32" t="s">
        <v>1062</v>
      </c>
      <c r="C142" s="31" t="s">
        <v>1063</v>
      </c>
      <c r="D142" s="31" t="s">
        <v>1065</v>
      </c>
      <c r="E142" s="31" t="s">
        <v>560</v>
      </c>
      <c r="F142" s="84">
        <v>8001703</v>
      </c>
      <c r="G142" s="32">
        <v>3.49</v>
      </c>
      <c r="H142" s="32" t="s">
        <v>884</v>
      </c>
    </row>
  </sheetData>
  <mergeCells count="3">
    <mergeCell ref="A5:B5"/>
    <mergeCell ref="C5:D5"/>
    <mergeCell ref="B7:C7"/>
  </mergeCells>
  <hyperlinks>
    <hyperlink ref="E6" location="Main!A1" display="Back To Main Page"/>
  </hyperlinks>
  <printOptions/>
  <pageMargins left="0.7" right="0.7" top="0.75" bottom="0.75" header="0" footer="0"/>
  <pageSetup horizontalDpi="600" verticalDpi="600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M506"/>
  <sheetViews>
    <sheetView zoomScale="80" zoomScaleNormal="80" workbookViewId="0" topLeftCell="A1">
      <selection activeCell="H24" sqref="H24"/>
    </sheetView>
  </sheetViews>
  <sheetFormatPr defaultColWidth="14.421875" defaultRowHeight="15" customHeight="1"/>
  <cols>
    <col min="1" max="1" width="5.8515625" style="0" customWidth="1"/>
    <col min="2" max="2" width="10.28125" style="0" customWidth="1"/>
    <col min="3" max="3" width="10.28125" style="0" hidden="1" customWidth="1"/>
    <col min="4" max="4" width="33.28125" style="0" customWidth="1"/>
    <col min="5" max="5" width="8.00390625" style="0" customWidth="1"/>
    <col min="6" max="6" width="14.57421875" style="0" customWidth="1"/>
    <col min="7" max="7" width="9.57421875" style="0" customWidth="1"/>
    <col min="8" max="8" width="11.7109375" style="0" customWidth="1"/>
    <col min="9" max="9" width="18.140625" style="0" customWidth="1"/>
    <col min="10" max="10" width="21.7109375" style="0" customWidth="1"/>
    <col min="11" max="11" width="10.7109375" style="0" customWidth="1"/>
    <col min="12" max="12" width="10.57421875" style="0" customWidth="1"/>
    <col min="13" max="13" width="14.28125" style="0" customWidth="1"/>
    <col min="14" max="14" width="14.140625" style="0" customWidth="1"/>
    <col min="15" max="15" width="14.00390625" style="0" customWidth="1"/>
    <col min="16" max="16" width="14.57421875" style="0" customWidth="1"/>
    <col min="17" max="17" width="14.57421875" style="0" hidden="1" customWidth="1"/>
    <col min="18" max="18" width="17.7109375" style="0" hidden="1" customWidth="1"/>
    <col min="19" max="19" width="2.7109375" style="0" hidden="1" customWidth="1"/>
    <col min="20" max="20" width="12.7109375" style="0" hidden="1" customWidth="1"/>
    <col min="21" max="21" width="8.28125" style="0" customWidth="1"/>
    <col min="22" max="39" width="9.28125" style="0" customWidth="1"/>
  </cols>
  <sheetData>
    <row r="1" spans="1:27" ht="12.75" customHeight="1">
      <c r="A1" s="1"/>
      <c r="B1" s="1"/>
      <c r="C1" s="1"/>
      <c r="D1" s="1"/>
      <c r="E1" s="1"/>
      <c r="F1" s="6"/>
      <c r="G1" s="6"/>
      <c r="H1" s="6"/>
      <c r="I1" s="6"/>
      <c r="J1" s="1"/>
      <c r="K1" s="6"/>
      <c r="L1" s="6"/>
      <c r="M1" s="6"/>
      <c r="N1" s="1"/>
      <c r="O1" s="1"/>
      <c r="R1" s="1"/>
      <c r="S1" s="6"/>
      <c r="T1" s="1"/>
      <c r="U1" s="1"/>
      <c r="V1" s="1"/>
      <c r="W1" s="1"/>
      <c r="X1" s="1"/>
      <c r="Y1" s="1"/>
      <c r="Z1" s="1"/>
      <c r="AA1" s="1"/>
    </row>
    <row r="2" spans="1:27" ht="12" customHeight="1">
      <c r="A2" s="22"/>
      <c r="B2" s="22"/>
      <c r="C2" s="22"/>
      <c r="D2" s="22"/>
      <c r="E2" s="22"/>
      <c r="F2" s="85"/>
      <c r="G2" s="85"/>
      <c r="H2" s="85"/>
      <c r="I2" s="85"/>
      <c r="J2" s="22"/>
      <c r="K2" s="85"/>
      <c r="L2" s="85"/>
      <c r="M2" s="85"/>
      <c r="N2" s="22"/>
      <c r="O2" s="1"/>
      <c r="R2" s="1"/>
      <c r="S2" s="6"/>
      <c r="T2" s="1"/>
      <c r="U2" s="1"/>
      <c r="V2" s="1"/>
      <c r="W2" s="1"/>
      <c r="X2" s="1"/>
      <c r="Y2" s="1"/>
      <c r="Z2" s="1"/>
      <c r="AA2" s="1"/>
    </row>
    <row r="3" spans="1:27" ht="12.75" customHeight="1">
      <c r="A3" s="22"/>
      <c r="B3" s="2"/>
      <c r="C3" s="2"/>
      <c r="D3" s="2"/>
      <c r="E3" s="2"/>
      <c r="F3" s="2"/>
      <c r="G3" s="2"/>
      <c r="H3" s="2"/>
      <c r="I3" s="2"/>
      <c r="J3" s="3"/>
      <c r="K3" s="86"/>
      <c r="L3" s="85"/>
      <c r="M3" s="85"/>
      <c r="N3" s="22"/>
      <c r="O3" s="1"/>
      <c r="R3" s="1"/>
      <c r="S3" s="6"/>
      <c r="T3" s="1"/>
      <c r="U3" s="1"/>
      <c r="V3" s="1"/>
      <c r="W3" s="1"/>
      <c r="X3" s="1"/>
      <c r="Y3" s="1"/>
      <c r="Z3" s="1"/>
      <c r="AA3" s="1"/>
    </row>
    <row r="4" spans="1:27" ht="12.75" customHeight="1">
      <c r="A4" s="22"/>
      <c r="B4" s="2"/>
      <c r="C4" s="2"/>
      <c r="D4" s="2"/>
      <c r="E4" s="2"/>
      <c r="F4" s="2"/>
      <c r="G4" s="2"/>
      <c r="H4" s="2"/>
      <c r="I4" s="87"/>
      <c r="J4" s="3"/>
      <c r="K4" s="86"/>
      <c r="L4" s="85"/>
      <c r="M4" s="85"/>
      <c r="N4" s="22"/>
      <c r="O4" s="1"/>
      <c r="R4" s="1"/>
      <c r="S4" s="6"/>
      <c r="T4" s="1"/>
      <c r="U4" s="1"/>
      <c r="V4" s="1"/>
      <c r="W4" s="1"/>
      <c r="X4" s="1"/>
      <c r="Y4" s="1"/>
      <c r="Z4" s="1"/>
      <c r="AA4" s="1"/>
    </row>
    <row r="5" spans="1:27" ht="25.5" customHeight="1">
      <c r="A5" s="1"/>
      <c r="B5" s="1"/>
      <c r="C5" s="1"/>
      <c r="D5" s="1"/>
      <c r="E5" s="1"/>
      <c r="F5" s="6"/>
      <c r="G5" s="6"/>
      <c r="H5" s="6"/>
      <c r="I5" s="6"/>
      <c r="J5" s="1"/>
      <c r="K5" s="6"/>
      <c r="L5" s="54"/>
      <c r="M5" s="88" t="s">
        <v>308</v>
      </c>
      <c r="N5" s="1"/>
      <c r="O5" s="1"/>
      <c r="R5" s="1"/>
      <c r="S5" s="6"/>
      <c r="T5" s="1"/>
      <c r="U5" s="1"/>
      <c r="V5" s="1"/>
      <c r="W5" s="1"/>
      <c r="X5" s="1"/>
      <c r="Y5" s="1"/>
      <c r="Z5" s="1"/>
      <c r="AA5" s="1"/>
    </row>
    <row r="6" spans="1:27" ht="20.25" customHeight="1">
      <c r="A6" s="89" t="s">
        <v>924</v>
      </c>
      <c r="D6" s="1"/>
      <c r="E6" s="1"/>
      <c r="F6" s="6"/>
      <c r="G6" s="6"/>
      <c r="H6" s="6"/>
      <c r="I6" s="6"/>
      <c r="J6" s="1"/>
      <c r="K6" s="6"/>
      <c r="L6" s="6"/>
      <c r="M6" s="90"/>
      <c r="N6" s="1"/>
      <c r="O6" s="1"/>
      <c r="R6" s="1"/>
      <c r="S6" s="6"/>
      <c r="T6" s="1"/>
      <c r="U6" s="1"/>
      <c r="V6" s="1"/>
      <c r="W6" s="1"/>
      <c r="X6" s="1"/>
      <c r="Y6" s="1"/>
      <c r="Z6" s="1"/>
      <c r="AA6" s="1"/>
    </row>
    <row r="7" spans="1:26" ht="12.75" customHeight="1">
      <c r="A7" s="1"/>
      <c r="B7" s="1"/>
      <c r="C7" s="1"/>
      <c r="D7" s="1"/>
      <c r="E7" s="1"/>
      <c r="F7" s="6"/>
      <c r="G7" s="6"/>
      <c r="H7" s="6"/>
      <c r="I7" s="6"/>
      <c r="J7" s="1"/>
      <c r="K7" s="6"/>
      <c r="L7" s="6"/>
      <c r="M7" s="90">
        <f>Main!B10</f>
        <v>45397</v>
      </c>
      <c r="N7" s="1"/>
      <c r="O7" s="1"/>
      <c r="R7" s="1"/>
      <c r="S7" s="6"/>
      <c r="T7" s="1"/>
      <c r="U7" s="1"/>
      <c r="V7" s="1"/>
      <c r="W7" s="1"/>
      <c r="X7" s="1"/>
      <c r="Y7" s="1"/>
      <c r="Z7" s="1"/>
    </row>
    <row r="8" spans="2:27" ht="12.75" customHeight="1">
      <c r="B8" s="91" t="s">
        <v>561</v>
      </c>
      <c r="C8" s="91"/>
      <c r="D8" s="91"/>
      <c r="E8" s="91"/>
      <c r="F8" s="6"/>
      <c r="G8" s="6"/>
      <c r="H8" s="6"/>
      <c r="I8" s="6"/>
      <c r="J8" s="1"/>
      <c r="K8" s="6"/>
      <c r="L8" s="6"/>
      <c r="M8" s="6"/>
      <c r="N8" s="1"/>
      <c r="O8" s="1"/>
      <c r="R8" s="1"/>
      <c r="S8" s="6"/>
      <c r="T8" s="1"/>
      <c r="U8" s="1"/>
      <c r="V8" s="1"/>
      <c r="W8" s="1"/>
      <c r="X8" s="1"/>
      <c r="Y8" s="1"/>
      <c r="Z8" s="1"/>
      <c r="AA8" s="1"/>
    </row>
    <row r="9" spans="1:25" ht="38.25" customHeight="1">
      <c r="A9" s="92" t="s">
        <v>16</v>
      </c>
      <c r="B9" s="93" t="s">
        <v>551</v>
      </c>
      <c r="C9" s="93"/>
      <c r="D9" s="94" t="s">
        <v>562</v>
      </c>
      <c r="E9" s="93" t="s">
        <v>563</v>
      </c>
      <c r="F9" s="93" t="s">
        <v>564</v>
      </c>
      <c r="G9" s="93" t="s">
        <v>565</v>
      </c>
      <c r="H9" s="93" t="s">
        <v>566</v>
      </c>
      <c r="I9" s="93" t="s">
        <v>567</v>
      </c>
      <c r="J9" s="92" t="s">
        <v>568</v>
      </c>
      <c r="K9" s="93" t="s">
        <v>569</v>
      </c>
      <c r="L9" s="95" t="s">
        <v>570</v>
      </c>
      <c r="M9" s="95" t="s">
        <v>571</v>
      </c>
      <c r="N9" s="93" t="s">
        <v>572</v>
      </c>
      <c r="O9" s="266" t="s">
        <v>573</v>
      </c>
      <c r="P9" s="217" t="s">
        <v>574</v>
      </c>
      <c r="Q9" s="217" t="s">
        <v>850</v>
      </c>
      <c r="R9" s="1"/>
      <c r="S9" s="6"/>
      <c r="T9" s="1"/>
      <c r="U9" s="1"/>
      <c r="V9" s="1"/>
      <c r="W9" s="1"/>
      <c r="X9" s="1"/>
      <c r="Y9" s="1"/>
    </row>
    <row r="10" spans="1:19" ht="15" customHeight="1">
      <c r="A10" s="209">
        <v>1</v>
      </c>
      <c r="B10" s="206">
        <v>45362</v>
      </c>
      <c r="C10" s="210"/>
      <c r="D10" s="214" t="s">
        <v>186</v>
      </c>
      <c r="E10" s="211" t="s">
        <v>575</v>
      </c>
      <c r="F10" s="205" t="s">
        <v>889</v>
      </c>
      <c r="G10" s="207">
        <v>2390</v>
      </c>
      <c r="H10" s="205"/>
      <c r="I10" s="205" t="s">
        <v>890</v>
      </c>
      <c r="J10" s="207" t="s">
        <v>576</v>
      </c>
      <c r="K10" s="207"/>
      <c r="L10" s="208"/>
      <c r="M10" s="212"/>
      <c r="N10" s="207"/>
      <c r="O10" s="213"/>
      <c r="P10" s="208">
        <f>VLOOKUP(D10,'MidCap Intra'!$B$11:$C$568,2,0)</f>
        <v>2536.2</v>
      </c>
      <c r="Q10" s="254"/>
      <c r="S10" s="37" t="s">
        <v>577</v>
      </c>
    </row>
    <row r="11" spans="1:19" ht="15" customHeight="1">
      <c r="A11" s="311">
        <v>2</v>
      </c>
      <c r="B11" s="312">
        <v>45369</v>
      </c>
      <c r="C11" s="313"/>
      <c r="D11" s="314" t="s">
        <v>117</v>
      </c>
      <c r="E11" s="315" t="s">
        <v>575</v>
      </c>
      <c r="F11" s="304">
        <v>617.5</v>
      </c>
      <c r="G11" s="305">
        <v>590</v>
      </c>
      <c r="H11" s="304">
        <v>651</v>
      </c>
      <c r="I11" s="304" t="s">
        <v>891</v>
      </c>
      <c r="J11" s="298" t="s">
        <v>925</v>
      </c>
      <c r="K11" s="298">
        <f aca="true" t="shared" si="0" ref="K11">H11-F11</f>
        <v>33.5</v>
      </c>
      <c r="L11" s="307">
        <f aca="true" t="shared" si="1" ref="L11">(F11*-0.3)/100</f>
        <v>-1.8525</v>
      </c>
      <c r="M11" s="308">
        <f aca="true" t="shared" si="2" ref="M11">(K11+L11)/F11</f>
        <v>0.05125101214574899</v>
      </c>
      <c r="N11" s="298" t="s">
        <v>578</v>
      </c>
      <c r="O11" s="309">
        <v>45384</v>
      </c>
      <c r="P11" s="310"/>
      <c r="Q11" s="254"/>
      <c r="S11" s="37" t="s">
        <v>577</v>
      </c>
    </row>
    <row r="12" spans="1:19" ht="15" customHeight="1">
      <c r="A12" s="311">
        <v>3</v>
      </c>
      <c r="B12" s="312">
        <v>45371</v>
      </c>
      <c r="C12" s="313"/>
      <c r="D12" s="314" t="s">
        <v>112</v>
      </c>
      <c r="E12" s="315" t="s">
        <v>575</v>
      </c>
      <c r="F12" s="304">
        <v>147</v>
      </c>
      <c r="G12" s="305">
        <v>136</v>
      </c>
      <c r="H12" s="304">
        <v>155</v>
      </c>
      <c r="I12" s="304" t="s">
        <v>892</v>
      </c>
      <c r="J12" s="298" t="s">
        <v>960</v>
      </c>
      <c r="K12" s="298">
        <f aca="true" t="shared" si="3" ref="K12">H12-F12</f>
        <v>8</v>
      </c>
      <c r="L12" s="307">
        <f aca="true" t="shared" si="4" ref="L12">(F12*-0.3)/100</f>
        <v>-0.441</v>
      </c>
      <c r="M12" s="308">
        <f aca="true" t="shared" si="5" ref="M12">(K12+L12)/F12</f>
        <v>0.051421768707482995</v>
      </c>
      <c r="N12" s="298" t="s">
        <v>578</v>
      </c>
      <c r="O12" s="309">
        <v>45386</v>
      </c>
      <c r="P12" s="310"/>
      <c r="Q12" s="254"/>
      <c r="S12" s="37" t="s">
        <v>769</v>
      </c>
    </row>
    <row r="13" spans="1:19" ht="15" customHeight="1">
      <c r="A13" s="209">
        <v>4</v>
      </c>
      <c r="B13" s="206">
        <v>45373</v>
      </c>
      <c r="C13" s="210"/>
      <c r="D13" s="214" t="s">
        <v>227</v>
      </c>
      <c r="E13" s="211" t="s">
        <v>575</v>
      </c>
      <c r="F13" s="205" t="s">
        <v>895</v>
      </c>
      <c r="G13" s="207">
        <v>3640</v>
      </c>
      <c r="H13" s="205"/>
      <c r="I13" s="205" t="s">
        <v>896</v>
      </c>
      <c r="J13" s="207" t="s">
        <v>576</v>
      </c>
      <c r="K13" s="207"/>
      <c r="L13" s="208"/>
      <c r="M13" s="212"/>
      <c r="N13" s="207"/>
      <c r="O13" s="213"/>
      <c r="P13" s="208">
        <f>VLOOKUP(D13,'MidCap Intra'!$B$11:$C$568,2,0)</f>
        <v>4001.4</v>
      </c>
      <c r="Q13" s="254"/>
      <c r="S13" s="37" t="s">
        <v>577</v>
      </c>
    </row>
    <row r="14" spans="1:19" ht="15" customHeight="1">
      <c r="A14" s="209">
        <v>5</v>
      </c>
      <c r="B14" s="206">
        <v>45373</v>
      </c>
      <c r="C14" s="210"/>
      <c r="D14" s="214" t="s">
        <v>386</v>
      </c>
      <c r="E14" s="211" t="s">
        <v>575</v>
      </c>
      <c r="F14" s="205" t="s">
        <v>897</v>
      </c>
      <c r="G14" s="207">
        <v>1740</v>
      </c>
      <c r="H14" s="205"/>
      <c r="I14" s="205" t="s">
        <v>898</v>
      </c>
      <c r="J14" s="207" t="s">
        <v>576</v>
      </c>
      <c r="K14" s="207"/>
      <c r="L14" s="208"/>
      <c r="M14" s="212"/>
      <c r="N14" s="207"/>
      <c r="O14" s="213"/>
      <c r="P14" s="208">
        <f>VLOOKUP(D14,'MidCap Intra'!$B$11:$C$568,2,0)</f>
        <v>1881.4</v>
      </c>
      <c r="Q14" s="254"/>
      <c r="S14" s="37" t="s">
        <v>577</v>
      </c>
    </row>
    <row r="15" spans="1:19" ht="15" customHeight="1">
      <c r="A15" s="311">
        <v>6</v>
      </c>
      <c r="B15" s="312">
        <v>45377</v>
      </c>
      <c r="C15" s="313"/>
      <c r="D15" s="314" t="s">
        <v>231</v>
      </c>
      <c r="E15" s="315" t="s">
        <v>575</v>
      </c>
      <c r="F15" s="304">
        <v>3875</v>
      </c>
      <c r="G15" s="305">
        <v>3670</v>
      </c>
      <c r="H15" s="304">
        <v>4085</v>
      </c>
      <c r="I15" s="304" t="s">
        <v>902</v>
      </c>
      <c r="J15" s="298" t="s">
        <v>1037</v>
      </c>
      <c r="K15" s="298">
        <f aca="true" t="shared" si="6" ref="K15">H15-F15</f>
        <v>210</v>
      </c>
      <c r="L15" s="307">
        <f aca="true" t="shared" si="7" ref="L15">(F15*-0.3)/100</f>
        <v>-11.625</v>
      </c>
      <c r="M15" s="308">
        <f aca="true" t="shared" si="8" ref="M15">(K15+L15)/F15</f>
        <v>0.05119354838709678</v>
      </c>
      <c r="N15" s="298" t="s">
        <v>578</v>
      </c>
      <c r="O15" s="309">
        <v>45392</v>
      </c>
      <c r="P15" s="310"/>
      <c r="Q15" s="254"/>
      <c r="S15" s="37" t="s">
        <v>577</v>
      </c>
    </row>
    <row r="16" spans="1:19" ht="15" customHeight="1">
      <c r="A16" s="311">
        <v>7</v>
      </c>
      <c r="B16" s="312">
        <v>45378</v>
      </c>
      <c r="C16" s="313"/>
      <c r="D16" s="314" t="s">
        <v>354</v>
      </c>
      <c r="E16" s="315" t="s">
        <v>575</v>
      </c>
      <c r="F16" s="304">
        <v>1685</v>
      </c>
      <c r="G16" s="305">
        <v>1570</v>
      </c>
      <c r="H16" s="304">
        <v>1777</v>
      </c>
      <c r="I16" s="304" t="s">
        <v>903</v>
      </c>
      <c r="J16" s="298" t="s">
        <v>922</v>
      </c>
      <c r="K16" s="298">
        <f aca="true" t="shared" si="9" ref="K16">H16-F16</f>
        <v>92</v>
      </c>
      <c r="L16" s="307">
        <f aca="true" t="shared" si="10" ref="L16">(F16*-0.3)/100</f>
        <v>-5.055</v>
      </c>
      <c r="M16" s="308">
        <f aca="true" t="shared" si="11" ref="M16">(K16+L16)/F16</f>
        <v>0.05159940652818991</v>
      </c>
      <c r="N16" s="298" t="s">
        <v>578</v>
      </c>
      <c r="O16" s="309">
        <v>45383</v>
      </c>
      <c r="P16" s="310"/>
      <c r="Q16" s="254"/>
      <c r="S16" s="37" t="s">
        <v>577</v>
      </c>
    </row>
    <row r="17" spans="1:19" ht="15" customHeight="1">
      <c r="A17" s="311">
        <v>8</v>
      </c>
      <c r="B17" s="312">
        <v>45379</v>
      </c>
      <c r="C17" s="313"/>
      <c r="D17" s="314" t="s">
        <v>301</v>
      </c>
      <c r="E17" s="315" t="s">
        <v>575</v>
      </c>
      <c r="F17" s="304">
        <v>1385</v>
      </c>
      <c r="G17" s="305">
        <v>1280</v>
      </c>
      <c r="H17" s="304">
        <v>1472</v>
      </c>
      <c r="I17" s="304" t="s">
        <v>905</v>
      </c>
      <c r="J17" s="298" t="s">
        <v>955</v>
      </c>
      <c r="K17" s="298">
        <f aca="true" t="shared" si="12" ref="K17">H17-F17</f>
        <v>87</v>
      </c>
      <c r="L17" s="307">
        <f aca="true" t="shared" si="13" ref="L17">(F17*-0.3)/100</f>
        <v>-4.155</v>
      </c>
      <c r="M17" s="308">
        <f aca="true" t="shared" si="14" ref="M17">(K17+L17)/F17</f>
        <v>0.0598158844765343</v>
      </c>
      <c r="N17" s="298" t="s">
        <v>578</v>
      </c>
      <c r="O17" s="309">
        <v>45385</v>
      </c>
      <c r="P17" s="310"/>
      <c r="Q17" s="254"/>
      <c r="S17" s="37" t="s">
        <v>577</v>
      </c>
    </row>
    <row r="18" spans="1:19" ht="15" customHeight="1">
      <c r="A18" s="209">
        <v>9</v>
      </c>
      <c r="B18" s="206">
        <v>45379</v>
      </c>
      <c r="C18" s="210"/>
      <c r="D18" s="214" t="s">
        <v>64</v>
      </c>
      <c r="E18" s="211" t="s">
        <v>575</v>
      </c>
      <c r="F18" s="205" t="s">
        <v>906</v>
      </c>
      <c r="G18" s="207">
        <v>985</v>
      </c>
      <c r="H18" s="205"/>
      <c r="I18" s="205" t="s">
        <v>907</v>
      </c>
      <c r="J18" s="207" t="s">
        <v>576</v>
      </c>
      <c r="K18" s="207"/>
      <c r="L18" s="208"/>
      <c r="M18" s="212"/>
      <c r="N18" s="207"/>
      <c r="O18" s="213"/>
      <c r="P18" s="208">
        <f>VLOOKUP(D18,'MidCap Intra'!$B$11:$C$568,2,0)</f>
        <v>1073.45</v>
      </c>
      <c r="Q18" s="254"/>
      <c r="S18" s="37" t="s">
        <v>577</v>
      </c>
    </row>
    <row r="19" spans="1:19" ht="15" customHeight="1">
      <c r="A19" s="209">
        <v>10</v>
      </c>
      <c r="B19" s="206">
        <v>45384</v>
      </c>
      <c r="C19" s="210"/>
      <c r="D19" s="214" t="s">
        <v>849</v>
      </c>
      <c r="E19" s="211" t="s">
        <v>575</v>
      </c>
      <c r="F19" s="205" t="s">
        <v>930</v>
      </c>
      <c r="G19" s="207">
        <v>1220</v>
      </c>
      <c r="H19" s="205"/>
      <c r="I19" s="205" t="s">
        <v>931</v>
      </c>
      <c r="J19" s="207" t="s">
        <v>576</v>
      </c>
      <c r="K19" s="207"/>
      <c r="L19" s="208"/>
      <c r="M19" s="212"/>
      <c r="N19" s="207"/>
      <c r="O19" s="213"/>
      <c r="P19" s="208"/>
      <c r="Q19" s="254"/>
      <c r="S19" s="37" t="s">
        <v>577</v>
      </c>
    </row>
    <row r="20" spans="1:19" ht="15" customHeight="1">
      <c r="A20" s="209">
        <v>11</v>
      </c>
      <c r="B20" s="206">
        <v>45384</v>
      </c>
      <c r="C20" s="210"/>
      <c r="D20" s="214" t="s">
        <v>493</v>
      </c>
      <c r="E20" s="211" t="s">
        <v>575</v>
      </c>
      <c r="F20" s="205" t="s">
        <v>940</v>
      </c>
      <c r="G20" s="207">
        <v>124</v>
      </c>
      <c r="H20" s="205"/>
      <c r="I20" s="205" t="s">
        <v>941</v>
      </c>
      <c r="J20" s="207" t="s">
        <v>576</v>
      </c>
      <c r="K20" s="207"/>
      <c r="L20" s="208"/>
      <c r="M20" s="212"/>
      <c r="N20" s="207"/>
      <c r="O20" s="213"/>
      <c r="P20" s="208">
        <f>VLOOKUP(D20,'MidCap Intra'!$B$11:$C$568,2,0)</f>
        <v>130.85</v>
      </c>
      <c r="Q20" s="254"/>
      <c r="S20" s="37" t="s">
        <v>577</v>
      </c>
    </row>
    <row r="21" spans="1:19" ht="15" customHeight="1">
      <c r="A21" s="209">
        <v>12</v>
      </c>
      <c r="B21" s="206">
        <v>45385</v>
      </c>
      <c r="C21" s="210"/>
      <c r="D21" s="214" t="s">
        <v>84</v>
      </c>
      <c r="E21" s="211" t="s">
        <v>575</v>
      </c>
      <c r="F21" s="205" t="s">
        <v>949</v>
      </c>
      <c r="G21" s="207">
        <v>4580</v>
      </c>
      <c r="H21" s="205"/>
      <c r="I21" s="205" t="s">
        <v>950</v>
      </c>
      <c r="J21" s="207" t="s">
        <v>576</v>
      </c>
      <c r="K21" s="207"/>
      <c r="L21" s="208"/>
      <c r="M21" s="212"/>
      <c r="N21" s="207"/>
      <c r="O21" s="213"/>
      <c r="P21" s="208">
        <f>VLOOKUP(D21,'MidCap Intra'!$B$11:$C$568,2,0)</f>
        <v>4751.75</v>
      </c>
      <c r="Q21" s="254"/>
      <c r="S21" s="37" t="s">
        <v>577</v>
      </c>
    </row>
    <row r="22" spans="1:19" ht="15" customHeight="1">
      <c r="A22" s="209">
        <v>13</v>
      </c>
      <c r="B22" s="206">
        <v>45386</v>
      </c>
      <c r="C22" s="210"/>
      <c r="D22" s="214" t="s">
        <v>969</v>
      </c>
      <c r="E22" s="211" t="s">
        <v>575</v>
      </c>
      <c r="F22" s="205" t="s">
        <v>970</v>
      </c>
      <c r="G22" s="207">
        <v>35.8</v>
      </c>
      <c r="H22" s="205"/>
      <c r="I22" s="205" t="s">
        <v>971</v>
      </c>
      <c r="J22" s="207" t="s">
        <v>576</v>
      </c>
      <c r="K22" s="207"/>
      <c r="L22" s="208"/>
      <c r="M22" s="212"/>
      <c r="N22" s="207"/>
      <c r="O22" s="213"/>
      <c r="P22" s="208"/>
      <c r="Q22" s="254"/>
      <c r="S22" s="37" t="s">
        <v>577</v>
      </c>
    </row>
    <row r="23" spans="1:19" ht="15" customHeight="1">
      <c r="A23" s="209">
        <v>14</v>
      </c>
      <c r="B23" s="206">
        <v>45387</v>
      </c>
      <c r="C23" s="210"/>
      <c r="D23" s="214" t="s">
        <v>295</v>
      </c>
      <c r="E23" s="211" t="s">
        <v>575</v>
      </c>
      <c r="F23" s="205" t="s">
        <v>972</v>
      </c>
      <c r="G23" s="207">
        <v>7490</v>
      </c>
      <c r="H23" s="205"/>
      <c r="I23" s="205" t="s">
        <v>973</v>
      </c>
      <c r="J23" s="207" t="s">
        <v>576</v>
      </c>
      <c r="K23" s="207"/>
      <c r="L23" s="208"/>
      <c r="M23" s="212"/>
      <c r="N23" s="207"/>
      <c r="O23" s="213"/>
      <c r="P23" s="208">
        <f>VLOOKUP(D23,'MidCap Intra'!$B$11:$C$568,2,0)</f>
        <v>7753.75</v>
      </c>
      <c r="Q23" s="254"/>
      <c r="S23" s="37" t="s">
        <v>577</v>
      </c>
    </row>
    <row r="24" spans="1:19" ht="15" customHeight="1">
      <c r="A24" s="209">
        <v>15</v>
      </c>
      <c r="B24" s="206">
        <v>45390</v>
      </c>
      <c r="C24" s="210"/>
      <c r="D24" s="214" t="s">
        <v>301</v>
      </c>
      <c r="E24" s="211" t="s">
        <v>575</v>
      </c>
      <c r="F24" s="205" t="s">
        <v>987</v>
      </c>
      <c r="G24" s="207">
        <v>1370</v>
      </c>
      <c r="H24" s="205"/>
      <c r="I24" s="205" t="s">
        <v>988</v>
      </c>
      <c r="J24" s="207" t="s">
        <v>576</v>
      </c>
      <c r="K24" s="207"/>
      <c r="L24" s="208"/>
      <c r="M24" s="212"/>
      <c r="N24" s="207"/>
      <c r="O24" s="213"/>
      <c r="P24" s="208">
        <f>VLOOKUP(D24,'MidCap Intra'!$B$11:$C$568,2,0)</f>
        <v>1385.85</v>
      </c>
      <c r="Q24" s="254"/>
      <c r="S24" s="37" t="s">
        <v>577</v>
      </c>
    </row>
    <row r="25" spans="1:19" ht="15" customHeight="1">
      <c r="A25" s="209">
        <v>16</v>
      </c>
      <c r="B25" s="206">
        <v>45394</v>
      </c>
      <c r="C25" s="210"/>
      <c r="D25" s="214" t="s">
        <v>275</v>
      </c>
      <c r="E25" s="211" t="s">
        <v>575</v>
      </c>
      <c r="F25" s="205" t="s">
        <v>1070</v>
      </c>
      <c r="G25" s="207">
        <v>1625</v>
      </c>
      <c r="H25" s="205"/>
      <c r="I25" s="205" t="s">
        <v>1071</v>
      </c>
      <c r="J25" s="207" t="s">
        <v>576</v>
      </c>
      <c r="K25" s="207"/>
      <c r="L25" s="208"/>
      <c r="M25" s="212"/>
      <c r="N25" s="207"/>
      <c r="O25" s="213"/>
      <c r="P25" s="208">
        <f>VLOOKUP(D25,'MidCap Intra'!$B$11:$C$568,2,0)</f>
        <v>1749.65</v>
      </c>
      <c r="Q25" s="254"/>
      <c r="S25" s="37" t="s">
        <v>769</v>
      </c>
    </row>
    <row r="26" spans="1:19" ht="15" customHeight="1">
      <c r="A26" s="209"/>
      <c r="B26" s="206"/>
      <c r="C26" s="210"/>
      <c r="D26" s="214"/>
      <c r="E26" s="211"/>
      <c r="F26" s="205"/>
      <c r="G26" s="207"/>
      <c r="H26" s="205"/>
      <c r="I26" s="205"/>
      <c r="J26" s="207"/>
      <c r="K26" s="207"/>
      <c r="L26" s="208"/>
      <c r="M26" s="212"/>
      <c r="N26" s="207"/>
      <c r="O26" s="213"/>
      <c r="P26" s="208"/>
      <c r="Q26" s="254"/>
      <c r="S26" s="37"/>
    </row>
    <row r="28" spans="1:39" ht="14.25" customHeight="1">
      <c r="A28" s="99"/>
      <c r="B28" s="100"/>
      <c r="C28" s="101"/>
      <c r="D28" s="102"/>
      <c r="E28" s="103"/>
      <c r="F28" s="103"/>
      <c r="G28" s="99"/>
      <c r="H28" s="103"/>
      <c r="I28" s="104"/>
      <c r="J28" s="105"/>
      <c r="K28" s="105"/>
      <c r="L28" s="106"/>
      <c r="M28" s="107"/>
      <c r="N28" s="108"/>
      <c r="O28" s="109"/>
      <c r="P28" s="110"/>
      <c r="Q28" s="110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</row>
    <row r="29" spans="1:39" ht="12" customHeight="1">
      <c r="A29" s="111" t="s">
        <v>579</v>
      </c>
      <c r="B29" s="112"/>
      <c r="C29" s="113"/>
      <c r="E29" s="114"/>
      <c r="F29" s="114"/>
      <c r="G29" s="114"/>
      <c r="H29" s="114"/>
      <c r="I29" s="114"/>
      <c r="J29" s="115"/>
      <c r="K29" s="114"/>
      <c r="L29" s="116"/>
      <c r="M29" s="54"/>
      <c r="N29" s="115"/>
      <c r="O29" s="113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</row>
    <row r="30" spans="1:39" ht="12" customHeight="1">
      <c r="A30" s="117" t="s">
        <v>580</v>
      </c>
      <c r="B30" s="111"/>
      <c r="C30" s="111"/>
      <c r="D30" s="111"/>
      <c r="E30" s="37"/>
      <c r="F30" s="118" t="s">
        <v>581</v>
      </c>
      <c r="G30" s="6"/>
      <c r="H30" s="6"/>
      <c r="I30" s="6"/>
      <c r="J30" s="119"/>
      <c r="K30" s="120"/>
      <c r="L30" s="120"/>
      <c r="M30" s="121"/>
      <c r="N30" s="1"/>
      <c r="O30" s="122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</row>
    <row r="31" spans="1:39" ht="12" customHeight="1">
      <c r="A31" s="111" t="s">
        <v>582</v>
      </c>
      <c r="B31" s="111"/>
      <c r="C31" s="111"/>
      <c r="D31" s="111" t="s">
        <v>583</v>
      </c>
      <c r="E31" s="6"/>
      <c r="F31" s="118" t="s">
        <v>584</v>
      </c>
      <c r="G31" s="6"/>
      <c r="H31" s="6"/>
      <c r="I31" s="6"/>
      <c r="J31" s="119"/>
      <c r="K31" s="120"/>
      <c r="L31" s="120"/>
      <c r="M31" s="121"/>
      <c r="N31" s="1"/>
      <c r="O31" s="122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</row>
    <row r="32" spans="1:39" ht="12" customHeight="1">
      <c r="A32" s="111"/>
      <c r="B32" s="111"/>
      <c r="C32" s="111"/>
      <c r="D32" s="111"/>
      <c r="E32" s="6"/>
      <c r="F32" s="6"/>
      <c r="G32" s="6"/>
      <c r="H32" s="6"/>
      <c r="I32" s="6"/>
      <c r="J32" s="123"/>
      <c r="K32" s="120"/>
      <c r="L32" s="120"/>
      <c r="M32" s="6"/>
      <c r="N32" s="124"/>
      <c r="O32" s="1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</row>
    <row r="33" spans="1:39" ht="12" customHeight="1">
      <c r="A33" s="218"/>
      <c r="B33" s="218"/>
      <c r="C33" s="218"/>
      <c r="D33" s="218"/>
      <c r="E33" s="219"/>
      <c r="F33" s="219"/>
      <c r="G33" s="219"/>
      <c r="H33" s="219"/>
      <c r="I33" s="219"/>
      <c r="J33" s="220"/>
      <c r="K33" s="221"/>
      <c r="L33" s="221"/>
      <c r="M33" s="219"/>
      <c r="N33" s="222"/>
      <c r="O33" s="223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</row>
    <row r="34" spans="1:39" ht="14.25" customHeight="1">
      <c r="A34" s="111"/>
      <c r="B34" s="111"/>
      <c r="C34" s="111"/>
      <c r="D34" s="111"/>
      <c r="E34" s="6"/>
      <c r="F34" s="6"/>
      <c r="G34" s="6"/>
      <c r="H34" s="6"/>
      <c r="I34" s="6"/>
      <c r="J34" s="123"/>
      <c r="K34" s="120"/>
      <c r="L34" s="121"/>
      <c r="M34" s="6"/>
      <c r="N34" s="124"/>
      <c r="O34" s="1"/>
      <c r="P34" s="37"/>
      <c r="Q34" s="37"/>
      <c r="R34" s="37"/>
      <c r="S34" s="6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</row>
    <row r="35" spans="1:39" ht="12.75" customHeight="1">
      <c r="A35" s="134" t="s">
        <v>589</v>
      </c>
      <c r="B35" s="134"/>
      <c r="C35" s="134"/>
      <c r="D35" s="134"/>
      <c r="E35" s="6"/>
      <c r="F35" s="6"/>
      <c r="G35" s="6"/>
      <c r="H35" s="6"/>
      <c r="I35" s="6"/>
      <c r="J35" s="6"/>
      <c r="K35" s="6"/>
      <c r="L35" s="6"/>
      <c r="M35" s="6"/>
      <c r="N35" s="6"/>
      <c r="O35" s="24"/>
      <c r="R35" s="37"/>
      <c r="S35" s="6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</row>
    <row r="36" spans="1:39" ht="38.25" customHeight="1">
      <c r="A36" s="93" t="s">
        <v>16</v>
      </c>
      <c r="B36" s="93" t="s">
        <v>551</v>
      </c>
      <c r="C36" s="93"/>
      <c r="D36" s="94" t="s">
        <v>562</v>
      </c>
      <c r="E36" s="93" t="s">
        <v>563</v>
      </c>
      <c r="F36" s="93" t="s">
        <v>564</v>
      </c>
      <c r="G36" s="93" t="s">
        <v>585</v>
      </c>
      <c r="H36" s="93" t="s">
        <v>566</v>
      </c>
      <c r="I36" s="215" t="s">
        <v>567</v>
      </c>
      <c r="J36" s="217" t="s">
        <v>568</v>
      </c>
      <c r="K36" s="216" t="s">
        <v>590</v>
      </c>
      <c r="L36" s="95" t="s">
        <v>570</v>
      </c>
      <c r="M36" s="135" t="s">
        <v>591</v>
      </c>
      <c r="N36" s="93" t="s">
        <v>592</v>
      </c>
      <c r="O36" s="92" t="s">
        <v>572</v>
      </c>
      <c r="P36" s="94" t="s">
        <v>573</v>
      </c>
      <c r="Q36" s="257"/>
      <c r="R36" s="37"/>
      <c r="S36" s="6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</row>
    <row r="37" spans="1:39" ht="12.75" customHeight="1">
      <c r="A37" s="295">
        <v>1</v>
      </c>
      <c r="B37" s="293">
        <v>45379</v>
      </c>
      <c r="C37" s="294"/>
      <c r="D37" s="294" t="s">
        <v>908</v>
      </c>
      <c r="E37" s="295" t="s">
        <v>587</v>
      </c>
      <c r="F37" s="295">
        <v>3842.5</v>
      </c>
      <c r="G37" s="295">
        <v>3785</v>
      </c>
      <c r="H37" s="295">
        <v>3785</v>
      </c>
      <c r="I37" s="296" t="s">
        <v>909</v>
      </c>
      <c r="J37" s="285" t="s">
        <v>923</v>
      </c>
      <c r="K37" s="286">
        <f aca="true" t="shared" si="15" ref="K37:K43">H37-F37</f>
        <v>-57.5</v>
      </c>
      <c r="L37" s="287">
        <f aca="true" t="shared" si="16" ref="L37">(H37*N37)*0.03%</f>
        <v>198.71249999999998</v>
      </c>
      <c r="M37" s="288">
        <f>(K37*N37)-L37</f>
        <v>-10261.2125</v>
      </c>
      <c r="N37" s="286">
        <v>175</v>
      </c>
      <c r="O37" s="289" t="s">
        <v>588</v>
      </c>
      <c r="P37" s="290">
        <v>45352</v>
      </c>
      <c r="Q37" s="252"/>
      <c r="R37" s="136"/>
      <c r="S37" s="54" t="s">
        <v>577</v>
      </c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137"/>
      <c r="AH37" s="138"/>
      <c r="AI37" s="136"/>
      <c r="AJ37" s="136"/>
      <c r="AK37" s="137"/>
      <c r="AL37" s="137"/>
      <c r="AM37" s="137"/>
    </row>
    <row r="38" spans="1:39" ht="12.75" customHeight="1">
      <c r="A38" s="295">
        <v>2</v>
      </c>
      <c r="B38" s="293">
        <v>45383</v>
      </c>
      <c r="C38" s="294"/>
      <c r="D38" s="294" t="s">
        <v>917</v>
      </c>
      <c r="E38" s="295" t="s">
        <v>587</v>
      </c>
      <c r="F38" s="295">
        <v>12605</v>
      </c>
      <c r="G38" s="295">
        <v>12400</v>
      </c>
      <c r="H38" s="295">
        <v>12445</v>
      </c>
      <c r="I38" s="296" t="s">
        <v>918</v>
      </c>
      <c r="J38" s="285" t="s">
        <v>967</v>
      </c>
      <c r="K38" s="286">
        <f t="shared" si="15"/>
        <v>-160</v>
      </c>
      <c r="L38" s="287">
        <f aca="true" t="shared" si="17" ref="L38">(H38*N38)*0.03%</f>
        <v>186.67499999999998</v>
      </c>
      <c r="M38" s="288">
        <f aca="true" t="shared" si="18" ref="M38">(K38*N38)-L38</f>
        <v>-8186.675</v>
      </c>
      <c r="N38" s="286">
        <v>50</v>
      </c>
      <c r="O38" s="289" t="s">
        <v>588</v>
      </c>
      <c r="P38" s="290">
        <v>45386</v>
      </c>
      <c r="Q38" s="252"/>
      <c r="R38" s="136"/>
      <c r="S38" s="54" t="s">
        <v>769</v>
      </c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137"/>
      <c r="AH38" s="138"/>
      <c r="AI38" s="136"/>
      <c r="AJ38" s="136"/>
      <c r="AK38" s="137"/>
      <c r="AL38" s="137"/>
      <c r="AM38" s="137"/>
    </row>
    <row r="39" spans="1:39" ht="12.75" customHeight="1">
      <c r="A39" s="304">
        <v>3</v>
      </c>
      <c r="B39" s="301">
        <v>45293</v>
      </c>
      <c r="C39" s="303"/>
      <c r="D39" s="303" t="s">
        <v>926</v>
      </c>
      <c r="E39" s="304" t="s">
        <v>587</v>
      </c>
      <c r="F39" s="304">
        <v>1501</v>
      </c>
      <c r="G39" s="304">
        <v>1480</v>
      </c>
      <c r="H39" s="304">
        <v>1527.5</v>
      </c>
      <c r="I39" s="305" t="s">
        <v>927</v>
      </c>
      <c r="J39" s="326" t="s">
        <v>958</v>
      </c>
      <c r="K39" s="327">
        <f t="shared" si="15"/>
        <v>26.5</v>
      </c>
      <c r="L39" s="328">
        <f aca="true" t="shared" si="19" ref="L39:L40">(H39*N39)*0.03%</f>
        <v>252.03749999999997</v>
      </c>
      <c r="M39" s="329">
        <f aca="true" t="shared" si="20" ref="M39:M40">(K39*N39)-L39</f>
        <v>14322.9625</v>
      </c>
      <c r="N39" s="327">
        <v>550</v>
      </c>
      <c r="O39" s="330" t="s">
        <v>578</v>
      </c>
      <c r="P39" s="331">
        <v>45386</v>
      </c>
      <c r="Q39" s="252"/>
      <c r="R39" s="136"/>
      <c r="S39" s="54" t="s">
        <v>577</v>
      </c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137"/>
      <c r="AH39" s="138"/>
      <c r="AI39" s="136"/>
      <c r="AJ39" s="136"/>
      <c r="AK39" s="137"/>
      <c r="AL39" s="137"/>
      <c r="AM39" s="137"/>
    </row>
    <row r="40" spans="1:39" ht="12.75" customHeight="1">
      <c r="A40" s="295">
        <v>4</v>
      </c>
      <c r="B40" s="293">
        <v>45384</v>
      </c>
      <c r="C40" s="294"/>
      <c r="D40" s="294" t="s">
        <v>935</v>
      </c>
      <c r="E40" s="295" t="s">
        <v>587</v>
      </c>
      <c r="F40" s="295">
        <v>3176</v>
      </c>
      <c r="G40" s="295">
        <v>3104</v>
      </c>
      <c r="H40" s="295">
        <v>3104</v>
      </c>
      <c r="I40" s="296" t="s">
        <v>936</v>
      </c>
      <c r="J40" s="285" t="s">
        <v>997</v>
      </c>
      <c r="K40" s="286">
        <f t="shared" si="15"/>
        <v>-72</v>
      </c>
      <c r="L40" s="287">
        <f t="shared" si="19"/>
        <v>139.67999999999998</v>
      </c>
      <c r="M40" s="288">
        <f t="shared" si="20"/>
        <v>-10939.68</v>
      </c>
      <c r="N40" s="286">
        <v>150</v>
      </c>
      <c r="O40" s="289" t="s">
        <v>588</v>
      </c>
      <c r="P40" s="290">
        <v>45390</v>
      </c>
      <c r="Q40" s="252"/>
      <c r="R40" s="136"/>
      <c r="S40" s="54" t="s">
        <v>865</v>
      </c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137"/>
      <c r="AH40" s="138"/>
      <c r="AI40" s="136"/>
      <c r="AJ40" s="136"/>
      <c r="AK40" s="137"/>
      <c r="AL40" s="137"/>
      <c r="AM40" s="137"/>
    </row>
    <row r="41" spans="1:39" ht="12.75" customHeight="1">
      <c r="A41" s="304">
        <v>5</v>
      </c>
      <c r="B41" s="301">
        <v>45384</v>
      </c>
      <c r="C41" s="303"/>
      <c r="D41" s="303" t="s">
        <v>942</v>
      </c>
      <c r="E41" s="304" t="s">
        <v>587</v>
      </c>
      <c r="F41" s="304">
        <v>2013</v>
      </c>
      <c r="G41" s="304">
        <v>1975</v>
      </c>
      <c r="H41" s="304">
        <v>2050</v>
      </c>
      <c r="I41" s="305" t="s">
        <v>943</v>
      </c>
      <c r="J41" s="326" t="s">
        <v>954</v>
      </c>
      <c r="K41" s="327">
        <f t="shared" si="15"/>
        <v>37</v>
      </c>
      <c r="L41" s="328">
        <f aca="true" t="shared" si="21" ref="L41">(H41*N41)*0.03%</f>
        <v>153.75</v>
      </c>
      <c r="M41" s="329">
        <f aca="true" t="shared" si="22" ref="M41">(K41*N41)-L41</f>
        <v>9096.25</v>
      </c>
      <c r="N41" s="327">
        <v>250</v>
      </c>
      <c r="O41" s="330" t="s">
        <v>578</v>
      </c>
      <c r="P41" s="331">
        <v>45385</v>
      </c>
      <c r="Q41" s="252"/>
      <c r="R41" s="136"/>
      <c r="S41" s="54" t="s">
        <v>865</v>
      </c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137"/>
      <c r="AH41" s="138"/>
      <c r="AI41" s="136"/>
      <c r="AJ41" s="136"/>
      <c r="AK41" s="137"/>
      <c r="AL41" s="137"/>
      <c r="AM41" s="137"/>
    </row>
    <row r="42" spans="1:39" ht="12.75" customHeight="1">
      <c r="A42" s="304">
        <v>6</v>
      </c>
      <c r="B42" s="301">
        <v>45384</v>
      </c>
      <c r="C42" s="303"/>
      <c r="D42" s="303" t="s">
        <v>944</v>
      </c>
      <c r="E42" s="304" t="s">
        <v>587</v>
      </c>
      <c r="F42" s="304">
        <v>10120</v>
      </c>
      <c r="G42" s="304">
        <v>10000</v>
      </c>
      <c r="H42" s="304">
        <v>10290</v>
      </c>
      <c r="I42" s="305" t="s">
        <v>945</v>
      </c>
      <c r="J42" s="326" t="s">
        <v>804</v>
      </c>
      <c r="K42" s="327">
        <f t="shared" si="15"/>
        <v>170</v>
      </c>
      <c r="L42" s="328">
        <f aca="true" t="shared" si="23" ref="L42:L43">(H42*N42)*0.03%</f>
        <v>308.7</v>
      </c>
      <c r="M42" s="329">
        <f aca="true" t="shared" si="24" ref="M42:M43">(K42*N42)-L42</f>
        <v>16691.3</v>
      </c>
      <c r="N42" s="327">
        <v>100</v>
      </c>
      <c r="O42" s="330" t="s">
        <v>578</v>
      </c>
      <c r="P42" s="331">
        <v>45385</v>
      </c>
      <c r="Q42" s="252"/>
      <c r="R42" s="136"/>
      <c r="S42" s="54" t="s">
        <v>577</v>
      </c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137"/>
      <c r="AH42" s="138"/>
      <c r="AI42" s="136"/>
      <c r="AJ42" s="136"/>
      <c r="AK42" s="137"/>
      <c r="AL42" s="137"/>
      <c r="AM42" s="137"/>
    </row>
    <row r="43" spans="1:39" ht="12.75" customHeight="1">
      <c r="A43" s="295">
        <v>7</v>
      </c>
      <c r="B43" s="293">
        <v>45385</v>
      </c>
      <c r="C43" s="294"/>
      <c r="D43" s="294" t="s">
        <v>944</v>
      </c>
      <c r="E43" s="295" t="s">
        <v>587</v>
      </c>
      <c r="F43" s="295">
        <v>10100</v>
      </c>
      <c r="G43" s="295">
        <v>10000</v>
      </c>
      <c r="H43" s="295">
        <v>10000</v>
      </c>
      <c r="I43" s="296" t="s">
        <v>945</v>
      </c>
      <c r="J43" s="285" t="s">
        <v>959</v>
      </c>
      <c r="K43" s="286">
        <f t="shared" si="15"/>
        <v>-100</v>
      </c>
      <c r="L43" s="287">
        <f t="shared" si="23"/>
        <v>300</v>
      </c>
      <c r="M43" s="288">
        <f t="shared" si="24"/>
        <v>-10300</v>
      </c>
      <c r="N43" s="286">
        <v>100</v>
      </c>
      <c r="O43" s="289" t="s">
        <v>588</v>
      </c>
      <c r="P43" s="290">
        <v>45386</v>
      </c>
      <c r="Q43" s="252"/>
      <c r="R43" s="136"/>
      <c r="S43" s="54" t="s">
        <v>577</v>
      </c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137"/>
      <c r="AH43" s="138"/>
      <c r="AI43" s="136"/>
      <c r="AJ43" s="136"/>
      <c r="AK43" s="137"/>
      <c r="AL43" s="137"/>
      <c r="AM43" s="137"/>
    </row>
    <row r="44" spans="1:39" ht="12.75" customHeight="1">
      <c r="A44" s="304">
        <v>8</v>
      </c>
      <c r="B44" s="301">
        <v>45386</v>
      </c>
      <c r="C44" s="303"/>
      <c r="D44" s="303" t="s">
        <v>968</v>
      </c>
      <c r="E44" s="304" t="s">
        <v>587</v>
      </c>
      <c r="F44" s="304">
        <v>1497</v>
      </c>
      <c r="G44" s="304">
        <v>1470</v>
      </c>
      <c r="H44" s="304">
        <v>1519</v>
      </c>
      <c r="I44" s="305" t="s">
        <v>927</v>
      </c>
      <c r="J44" s="326" t="s">
        <v>1008</v>
      </c>
      <c r="K44" s="327">
        <f aca="true" t="shared" si="25" ref="K44">H44-F44</f>
        <v>22</v>
      </c>
      <c r="L44" s="328">
        <f aca="true" t="shared" si="26" ref="L44">(H44*N44)*0.03%</f>
        <v>182.27999999999997</v>
      </c>
      <c r="M44" s="329">
        <f aca="true" t="shared" si="27" ref="M44">(K44*N44)-L44</f>
        <v>8617.72</v>
      </c>
      <c r="N44" s="327">
        <v>400</v>
      </c>
      <c r="O44" s="330" t="s">
        <v>578</v>
      </c>
      <c r="P44" s="331">
        <v>45391</v>
      </c>
      <c r="Q44" s="252"/>
      <c r="R44" s="136"/>
      <c r="S44" s="54" t="s">
        <v>769</v>
      </c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137"/>
      <c r="AH44" s="138"/>
      <c r="AI44" s="136"/>
      <c r="AJ44" s="136"/>
      <c r="AK44" s="137"/>
      <c r="AL44" s="137"/>
      <c r="AM44" s="137"/>
    </row>
    <row r="45" spans="1:39" ht="12.75" customHeight="1">
      <c r="A45" s="304">
        <v>9</v>
      </c>
      <c r="B45" s="301">
        <v>45387</v>
      </c>
      <c r="C45" s="303"/>
      <c r="D45" s="303" t="s">
        <v>975</v>
      </c>
      <c r="E45" s="304" t="s">
        <v>587</v>
      </c>
      <c r="F45" s="304">
        <v>1553</v>
      </c>
      <c r="G45" s="304">
        <v>1532</v>
      </c>
      <c r="H45" s="304">
        <v>1571.5</v>
      </c>
      <c r="I45" s="305" t="s">
        <v>976</v>
      </c>
      <c r="J45" s="326" t="s">
        <v>984</v>
      </c>
      <c r="K45" s="327">
        <f>H45-F45</f>
        <v>18.5</v>
      </c>
      <c r="L45" s="328">
        <f aca="true" t="shared" si="28" ref="L45">(H45*N45)*0.03%</f>
        <v>235.72499999999997</v>
      </c>
      <c r="M45" s="329">
        <f aca="true" t="shared" si="29" ref="M45">(K45*N45)-L45</f>
        <v>9014.275</v>
      </c>
      <c r="N45" s="327">
        <v>500</v>
      </c>
      <c r="O45" s="330" t="s">
        <v>578</v>
      </c>
      <c r="P45" s="331">
        <v>45390</v>
      </c>
      <c r="Q45" s="252"/>
      <c r="R45" s="136"/>
      <c r="S45" s="54" t="s">
        <v>865</v>
      </c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137"/>
      <c r="AH45" s="138"/>
      <c r="AI45" s="136"/>
      <c r="AJ45" s="136"/>
      <c r="AK45" s="137"/>
      <c r="AL45" s="137"/>
      <c r="AM45" s="137"/>
    </row>
    <row r="46" spans="1:39" ht="12.75" customHeight="1">
      <c r="A46" s="304">
        <v>10</v>
      </c>
      <c r="B46" s="301">
        <v>45390</v>
      </c>
      <c r="C46" s="303"/>
      <c r="D46" s="303" t="s">
        <v>989</v>
      </c>
      <c r="E46" s="304" t="s">
        <v>587</v>
      </c>
      <c r="F46" s="304">
        <v>728</v>
      </c>
      <c r="G46" s="304">
        <v>716</v>
      </c>
      <c r="H46" s="304">
        <v>739</v>
      </c>
      <c r="I46" s="305" t="s">
        <v>990</v>
      </c>
      <c r="J46" s="326" t="s">
        <v>1006</v>
      </c>
      <c r="K46" s="327">
        <f>H46-F46</f>
        <v>11</v>
      </c>
      <c r="L46" s="328">
        <f aca="true" t="shared" si="30" ref="L46">(H46*N46)*0.03%</f>
        <v>177.35999999999999</v>
      </c>
      <c r="M46" s="329">
        <f aca="true" t="shared" si="31" ref="M46">(K46*N46)-L46</f>
        <v>8622.64</v>
      </c>
      <c r="N46" s="327">
        <v>800</v>
      </c>
      <c r="O46" s="330" t="s">
        <v>578</v>
      </c>
      <c r="P46" s="331">
        <v>45391</v>
      </c>
      <c r="Q46" s="252"/>
      <c r="R46" s="136"/>
      <c r="S46" s="54" t="s">
        <v>577</v>
      </c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137"/>
      <c r="AH46" s="138"/>
      <c r="AI46" s="136"/>
      <c r="AJ46" s="136"/>
      <c r="AK46" s="137"/>
      <c r="AL46" s="137"/>
      <c r="AM46" s="137"/>
    </row>
    <row r="47" spans="1:39" ht="12.75" customHeight="1">
      <c r="A47" s="295">
        <v>11</v>
      </c>
      <c r="B47" s="293">
        <v>45390</v>
      </c>
      <c r="C47" s="294"/>
      <c r="D47" s="294" t="s">
        <v>975</v>
      </c>
      <c r="E47" s="295" t="s">
        <v>587</v>
      </c>
      <c r="F47" s="295">
        <v>1555</v>
      </c>
      <c r="G47" s="295">
        <v>1534</v>
      </c>
      <c r="H47" s="295">
        <v>1534</v>
      </c>
      <c r="I47" s="296" t="s">
        <v>993</v>
      </c>
      <c r="J47" s="285" t="s">
        <v>994</v>
      </c>
      <c r="K47" s="286">
        <f>H47-F47</f>
        <v>-21</v>
      </c>
      <c r="L47" s="287">
        <f aca="true" t="shared" si="32" ref="L47:L48">(H47*N47)*0.03%</f>
        <v>230.09999999999997</v>
      </c>
      <c r="M47" s="288">
        <f aca="true" t="shared" si="33" ref="M47:M48">(K47*N47)-L47</f>
        <v>-10730.1</v>
      </c>
      <c r="N47" s="286">
        <v>500</v>
      </c>
      <c r="O47" s="289" t="s">
        <v>588</v>
      </c>
      <c r="P47" s="290">
        <v>45390</v>
      </c>
      <c r="Q47" s="252"/>
      <c r="R47" s="136"/>
      <c r="S47" s="54" t="s">
        <v>865</v>
      </c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137"/>
      <c r="AH47" s="138"/>
      <c r="AI47" s="136"/>
      <c r="AJ47" s="136"/>
      <c r="AK47" s="137"/>
      <c r="AL47" s="137"/>
      <c r="AM47" s="137"/>
    </row>
    <row r="48" spans="1:39" ht="12.75" customHeight="1">
      <c r="A48" s="304">
        <v>12</v>
      </c>
      <c r="B48" s="301">
        <v>45391</v>
      </c>
      <c r="C48" s="303"/>
      <c r="D48" s="303" t="s">
        <v>1004</v>
      </c>
      <c r="E48" s="304" t="s">
        <v>587</v>
      </c>
      <c r="F48" s="304">
        <v>26475</v>
      </c>
      <c r="G48" s="304">
        <v>26200</v>
      </c>
      <c r="H48" s="304">
        <v>26725</v>
      </c>
      <c r="I48" s="305" t="s">
        <v>1005</v>
      </c>
      <c r="J48" s="326" t="s">
        <v>1007</v>
      </c>
      <c r="K48" s="327">
        <f>H48-F48</f>
        <v>250</v>
      </c>
      <c r="L48" s="328">
        <f t="shared" si="32"/>
        <v>320.7</v>
      </c>
      <c r="M48" s="329">
        <f t="shared" si="33"/>
        <v>9679.3</v>
      </c>
      <c r="N48" s="327">
        <v>40</v>
      </c>
      <c r="O48" s="330" t="s">
        <v>578</v>
      </c>
      <c r="P48" s="331">
        <v>45391</v>
      </c>
      <c r="Q48" s="252"/>
      <c r="R48" s="136"/>
      <c r="S48" s="54" t="s">
        <v>769</v>
      </c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137"/>
      <c r="AH48" s="138"/>
      <c r="AI48" s="136"/>
      <c r="AJ48" s="136"/>
      <c r="AK48" s="137"/>
      <c r="AL48" s="137"/>
      <c r="AM48" s="137"/>
    </row>
    <row r="49" spans="1:39" ht="12.75" customHeight="1">
      <c r="A49" s="295">
        <v>13</v>
      </c>
      <c r="B49" s="293">
        <v>45392</v>
      </c>
      <c r="C49" s="294"/>
      <c r="D49" s="294" t="s">
        <v>1023</v>
      </c>
      <c r="E49" s="295" t="s">
        <v>857</v>
      </c>
      <c r="F49" s="295">
        <v>2632.5</v>
      </c>
      <c r="G49" s="295">
        <v>2665</v>
      </c>
      <c r="H49" s="295">
        <v>2665</v>
      </c>
      <c r="I49" s="296" t="s">
        <v>1024</v>
      </c>
      <c r="J49" s="285" t="s">
        <v>1041</v>
      </c>
      <c r="K49" s="286">
        <f>F49-H49</f>
        <v>-32.5</v>
      </c>
      <c r="L49" s="287">
        <f aca="true" t="shared" si="34" ref="L49">(H49*N49)*0.03%</f>
        <v>279.825</v>
      </c>
      <c r="M49" s="288">
        <f aca="true" t="shared" si="35" ref="M49">(K49*N49)-L49</f>
        <v>-11654.825</v>
      </c>
      <c r="N49" s="286">
        <v>350</v>
      </c>
      <c r="O49" s="289" t="s">
        <v>588</v>
      </c>
      <c r="P49" s="290">
        <v>45392</v>
      </c>
      <c r="Q49" s="252"/>
      <c r="R49" s="136"/>
      <c r="S49" s="54" t="s">
        <v>769</v>
      </c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137"/>
      <c r="AH49" s="138"/>
      <c r="AI49" s="136"/>
      <c r="AJ49" s="136"/>
      <c r="AK49" s="137"/>
      <c r="AL49" s="137"/>
      <c r="AM49" s="137"/>
    </row>
    <row r="50" spans="1:39" ht="12.75" customHeight="1">
      <c r="A50" s="295">
        <v>14</v>
      </c>
      <c r="B50" s="293">
        <v>45392</v>
      </c>
      <c r="C50" s="294"/>
      <c r="D50" s="294" t="s">
        <v>1025</v>
      </c>
      <c r="E50" s="295" t="s">
        <v>857</v>
      </c>
      <c r="F50" s="295">
        <v>22790</v>
      </c>
      <c r="G50" s="295">
        <v>22890</v>
      </c>
      <c r="H50" s="295">
        <v>22810</v>
      </c>
      <c r="I50" s="295" t="s">
        <v>1026</v>
      </c>
      <c r="J50" s="285" t="s">
        <v>1040</v>
      </c>
      <c r="K50" s="286">
        <f>F50-H50</f>
        <v>-20</v>
      </c>
      <c r="L50" s="287">
        <f aca="true" t="shared" si="36" ref="L50:L53">(H50*N50)*0.03%</f>
        <v>342.15</v>
      </c>
      <c r="M50" s="288">
        <f aca="true" t="shared" si="37" ref="M50:M53">(K50*N50)-L50</f>
        <v>-1342.15</v>
      </c>
      <c r="N50" s="286">
        <v>50</v>
      </c>
      <c r="O50" s="289" t="s">
        <v>588</v>
      </c>
      <c r="P50" s="290">
        <v>45392</v>
      </c>
      <c r="Q50" s="252"/>
      <c r="R50" s="136"/>
      <c r="S50" s="54" t="s">
        <v>577</v>
      </c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137"/>
      <c r="AH50" s="138"/>
      <c r="AI50" s="136"/>
      <c r="AJ50" s="136"/>
      <c r="AK50" s="137"/>
      <c r="AL50" s="137"/>
      <c r="AM50" s="137"/>
    </row>
    <row r="51" spans="1:39" ht="12.75" customHeight="1">
      <c r="A51" s="304">
        <v>15</v>
      </c>
      <c r="B51" s="301">
        <v>45392</v>
      </c>
      <c r="C51" s="303"/>
      <c r="D51" s="303" t="s">
        <v>1035</v>
      </c>
      <c r="E51" s="304" t="s">
        <v>587</v>
      </c>
      <c r="F51" s="304">
        <v>3882.5</v>
      </c>
      <c r="G51" s="304">
        <v>3840</v>
      </c>
      <c r="H51" s="304">
        <v>3920</v>
      </c>
      <c r="I51" s="304" t="s">
        <v>1036</v>
      </c>
      <c r="J51" s="326" t="s">
        <v>963</v>
      </c>
      <c r="K51" s="327">
        <f>H51-F51</f>
        <v>37.5</v>
      </c>
      <c r="L51" s="328">
        <f t="shared" si="36"/>
        <v>294</v>
      </c>
      <c r="M51" s="329">
        <f t="shared" si="37"/>
        <v>9081</v>
      </c>
      <c r="N51" s="327">
        <v>250</v>
      </c>
      <c r="O51" s="330" t="s">
        <v>578</v>
      </c>
      <c r="P51" s="331">
        <v>45394</v>
      </c>
      <c r="Q51" s="252"/>
      <c r="R51" s="136"/>
      <c r="S51" s="54" t="s">
        <v>865</v>
      </c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137"/>
      <c r="AH51" s="138"/>
      <c r="AI51" s="136"/>
      <c r="AJ51" s="136"/>
      <c r="AK51" s="137"/>
      <c r="AL51" s="137"/>
      <c r="AM51" s="137"/>
    </row>
    <row r="52" spans="1:39" ht="12.75" customHeight="1">
      <c r="A52" s="295">
        <v>16</v>
      </c>
      <c r="B52" s="293">
        <v>45392</v>
      </c>
      <c r="C52" s="294"/>
      <c r="D52" s="294" t="s">
        <v>1042</v>
      </c>
      <c r="E52" s="295" t="s">
        <v>587</v>
      </c>
      <c r="F52" s="295">
        <v>1546</v>
      </c>
      <c r="G52" s="295">
        <v>1530</v>
      </c>
      <c r="H52" s="295">
        <v>1531</v>
      </c>
      <c r="I52" s="295" t="s">
        <v>1043</v>
      </c>
      <c r="J52" s="285" t="s">
        <v>1013</v>
      </c>
      <c r="K52" s="286">
        <f>H52-F52</f>
        <v>-15</v>
      </c>
      <c r="L52" s="287">
        <f t="shared" si="36"/>
        <v>321.51</v>
      </c>
      <c r="M52" s="288">
        <f t="shared" si="37"/>
        <v>-10821.51</v>
      </c>
      <c r="N52" s="286">
        <v>700</v>
      </c>
      <c r="O52" s="289" t="s">
        <v>588</v>
      </c>
      <c r="P52" s="290">
        <v>45394</v>
      </c>
      <c r="Q52" s="252"/>
      <c r="R52" s="136"/>
      <c r="S52" s="54" t="s">
        <v>865</v>
      </c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137"/>
      <c r="AH52" s="138"/>
      <c r="AI52" s="136"/>
      <c r="AJ52" s="136"/>
      <c r="AK52" s="137"/>
      <c r="AL52" s="137"/>
      <c r="AM52" s="137"/>
    </row>
    <row r="53" spans="1:39" ht="12.75" customHeight="1">
      <c r="A53" s="295">
        <v>17</v>
      </c>
      <c r="B53" s="293">
        <v>45394</v>
      </c>
      <c r="C53" s="294"/>
      <c r="D53" s="294" t="s">
        <v>917</v>
      </c>
      <c r="E53" s="295" t="s">
        <v>587</v>
      </c>
      <c r="F53" s="295">
        <v>12540</v>
      </c>
      <c r="G53" s="295">
        <v>12300</v>
      </c>
      <c r="H53" s="295">
        <v>12300</v>
      </c>
      <c r="I53" s="295" t="s">
        <v>1073</v>
      </c>
      <c r="J53" s="285" t="s">
        <v>1076</v>
      </c>
      <c r="K53" s="286">
        <f>H53-F53</f>
        <v>-240</v>
      </c>
      <c r="L53" s="287">
        <f t="shared" si="36"/>
        <v>184.49999999999997</v>
      </c>
      <c r="M53" s="288">
        <f t="shared" si="37"/>
        <v>-12184.5</v>
      </c>
      <c r="N53" s="286">
        <v>50</v>
      </c>
      <c r="O53" s="289" t="s">
        <v>588</v>
      </c>
      <c r="P53" s="290">
        <v>45394</v>
      </c>
      <c r="Q53" s="252"/>
      <c r="R53" s="136"/>
      <c r="S53" s="54" t="s">
        <v>769</v>
      </c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137"/>
      <c r="AH53" s="138"/>
      <c r="AI53" s="136"/>
      <c r="AJ53" s="136"/>
      <c r="AK53" s="137"/>
      <c r="AL53" s="137"/>
      <c r="AM53" s="137"/>
    </row>
    <row r="54" spans="1:39" ht="12.75" customHeight="1">
      <c r="A54" s="295">
        <v>18</v>
      </c>
      <c r="B54" s="293">
        <v>45394</v>
      </c>
      <c r="C54" s="294"/>
      <c r="D54" s="294" t="s">
        <v>1074</v>
      </c>
      <c r="E54" s="295" t="s">
        <v>587</v>
      </c>
      <c r="F54" s="295">
        <v>441.25</v>
      </c>
      <c r="G54" s="295">
        <v>438</v>
      </c>
      <c r="H54" s="295">
        <v>438</v>
      </c>
      <c r="I54" s="295" t="s">
        <v>1075</v>
      </c>
      <c r="J54" s="285" t="s">
        <v>1085</v>
      </c>
      <c r="K54" s="286">
        <f>H54-F54</f>
        <v>-3.25</v>
      </c>
      <c r="L54" s="287">
        <f aca="true" t="shared" si="38" ref="L54">(H54*N54)*0.03%</f>
        <v>443.47499999999997</v>
      </c>
      <c r="M54" s="288">
        <f aca="true" t="shared" si="39" ref="M54">(K54*N54)-L54</f>
        <v>-11412.225</v>
      </c>
      <c r="N54" s="286">
        <v>3375</v>
      </c>
      <c r="O54" s="289" t="s">
        <v>588</v>
      </c>
      <c r="P54" s="290">
        <v>45394</v>
      </c>
      <c r="Q54" s="252"/>
      <c r="R54" s="136"/>
      <c r="S54" s="54" t="s">
        <v>769</v>
      </c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137"/>
      <c r="AH54" s="138"/>
      <c r="AI54" s="136"/>
      <c r="AJ54" s="136"/>
      <c r="AK54" s="137"/>
      <c r="AL54" s="137"/>
      <c r="AM54" s="137"/>
    </row>
    <row r="55" spans="1:39" ht="12.75" customHeight="1">
      <c r="A55" s="205">
        <v>19</v>
      </c>
      <c r="B55" s="258">
        <v>45394</v>
      </c>
      <c r="C55" s="253"/>
      <c r="D55" s="253" t="s">
        <v>1004</v>
      </c>
      <c r="E55" s="205" t="s">
        <v>587</v>
      </c>
      <c r="F55" s="205" t="s">
        <v>1081</v>
      </c>
      <c r="G55" s="205">
        <v>26200</v>
      </c>
      <c r="H55" s="205"/>
      <c r="I55" s="205" t="s">
        <v>1082</v>
      </c>
      <c r="J55" s="204" t="s">
        <v>576</v>
      </c>
      <c r="K55" s="96"/>
      <c r="L55" s="98"/>
      <c r="M55" s="255"/>
      <c r="N55" s="96"/>
      <c r="O55" s="97"/>
      <c r="P55" s="259"/>
      <c r="Q55" s="252"/>
      <c r="R55" s="136"/>
      <c r="S55" s="54" t="s">
        <v>769</v>
      </c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137"/>
      <c r="AH55" s="138"/>
      <c r="AI55" s="136"/>
      <c r="AJ55" s="136"/>
      <c r="AK55" s="137"/>
      <c r="AL55" s="137"/>
      <c r="AM55" s="137"/>
    </row>
    <row r="56" spans="1:39" ht="12.75" customHeight="1">
      <c r="A56" s="205">
        <v>20</v>
      </c>
      <c r="B56" s="258">
        <v>45394</v>
      </c>
      <c r="C56" s="253"/>
      <c r="D56" s="253" t="s">
        <v>1035</v>
      </c>
      <c r="E56" s="205" t="s">
        <v>587</v>
      </c>
      <c r="F56" s="205" t="s">
        <v>1083</v>
      </c>
      <c r="G56" s="205">
        <v>3820</v>
      </c>
      <c r="H56" s="205"/>
      <c r="I56" s="205" t="s">
        <v>1084</v>
      </c>
      <c r="J56" s="204" t="s">
        <v>576</v>
      </c>
      <c r="K56" s="96"/>
      <c r="L56" s="98"/>
      <c r="M56" s="255"/>
      <c r="N56" s="96"/>
      <c r="O56" s="97"/>
      <c r="P56" s="259"/>
      <c r="Q56" s="252"/>
      <c r="R56" s="136"/>
      <c r="S56" s="54" t="s">
        <v>865</v>
      </c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137"/>
      <c r="AH56" s="138"/>
      <c r="AI56" s="136"/>
      <c r="AJ56" s="136"/>
      <c r="AK56" s="137"/>
      <c r="AL56" s="137"/>
      <c r="AM56" s="137"/>
    </row>
    <row r="57" spans="1:39" ht="12.75" customHeight="1">
      <c r="A57" s="205"/>
      <c r="B57" s="258"/>
      <c r="C57" s="253"/>
      <c r="D57" s="253"/>
      <c r="E57" s="205"/>
      <c r="F57" s="205"/>
      <c r="G57" s="205"/>
      <c r="H57" s="205"/>
      <c r="I57" s="205"/>
      <c r="J57" s="204"/>
      <c r="K57" s="96"/>
      <c r="L57" s="98"/>
      <c r="M57" s="255"/>
      <c r="N57" s="96"/>
      <c r="O57" s="97"/>
      <c r="P57" s="259"/>
      <c r="Q57" s="252"/>
      <c r="R57" s="136"/>
      <c r="S57" s="54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137"/>
      <c r="AH57" s="138"/>
      <c r="AI57" s="136"/>
      <c r="AJ57" s="136"/>
      <c r="AK57" s="137"/>
      <c r="AL57" s="137"/>
      <c r="AM57" s="137"/>
    </row>
    <row r="58" spans="1:39" ht="12.75" customHeight="1">
      <c r="A58" s="205"/>
      <c r="B58" s="258"/>
      <c r="C58" s="253"/>
      <c r="D58" s="253"/>
      <c r="E58" s="205"/>
      <c r="F58" s="205"/>
      <c r="G58" s="205"/>
      <c r="H58" s="205"/>
      <c r="I58" s="207"/>
      <c r="J58" s="204"/>
      <c r="K58" s="96"/>
      <c r="L58" s="98"/>
      <c r="M58" s="255"/>
      <c r="N58" s="96"/>
      <c r="O58" s="97"/>
      <c r="P58" s="259"/>
      <c r="Q58" s="252"/>
      <c r="R58" s="136"/>
      <c r="S58" s="54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137"/>
      <c r="AH58" s="138"/>
      <c r="AI58" s="136"/>
      <c r="AJ58" s="136"/>
      <c r="AK58" s="137"/>
      <c r="AL58" s="137"/>
      <c r="AM58" s="137"/>
    </row>
    <row r="60" spans="1:39" ht="12.75" customHeight="1">
      <c r="A60" s="137"/>
      <c r="B60" s="139"/>
      <c r="C60" s="136"/>
      <c r="D60" s="136"/>
      <c r="E60" s="137"/>
      <c r="F60" s="137"/>
      <c r="G60" s="137"/>
      <c r="H60" s="140"/>
      <c r="I60" s="140"/>
      <c r="J60" s="140"/>
      <c r="K60" s="136"/>
      <c r="L60" s="137"/>
      <c r="M60" s="137"/>
      <c r="N60" s="137"/>
      <c r="O60" s="140"/>
      <c r="P60" s="140"/>
      <c r="Q60" s="140"/>
      <c r="R60" s="136"/>
      <c r="S60" s="54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137"/>
      <c r="AH60" s="138"/>
      <c r="AI60" s="136"/>
      <c r="AJ60" s="136"/>
      <c r="AK60" s="137"/>
      <c r="AL60" s="137"/>
      <c r="AM60" s="137"/>
    </row>
    <row r="61" spans="1:39" ht="13.8">
      <c r="A61" s="141" t="s">
        <v>593</v>
      </c>
      <c r="B61" s="141"/>
      <c r="C61" s="141"/>
      <c r="D61" s="141"/>
      <c r="E61" s="142"/>
      <c r="F61" s="104"/>
      <c r="G61" s="104"/>
      <c r="H61" s="104"/>
      <c r="I61" s="104"/>
      <c r="J61" s="1"/>
      <c r="K61" s="6"/>
      <c r="L61" s="6"/>
      <c r="M61" s="6"/>
      <c r="N61" s="1"/>
      <c r="O61" s="1"/>
      <c r="P61" s="37"/>
      <c r="Q61" s="37"/>
      <c r="R61" s="37"/>
      <c r="S61" s="6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37"/>
      <c r="AH61" s="37"/>
      <c r="AI61" s="37"/>
      <c r="AJ61" s="37"/>
      <c r="AK61" s="37"/>
      <c r="AL61" s="37"/>
      <c r="AM61" s="37"/>
    </row>
    <row r="62" spans="1:39" ht="39.6">
      <c r="A62" s="93" t="s">
        <v>16</v>
      </c>
      <c r="B62" s="93" t="s">
        <v>551</v>
      </c>
      <c r="C62" s="93"/>
      <c r="D62" s="94" t="s">
        <v>562</v>
      </c>
      <c r="E62" s="93" t="s">
        <v>563</v>
      </c>
      <c r="F62" s="93" t="s">
        <v>564</v>
      </c>
      <c r="G62" s="93" t="s">
        <v>585</v>
      </c>
      <c r="H62" s="93" t="s">
        <v>566</v>
      </c>
      <c r="I62" s="93" t="s">
        <v>567</v>
      </c>
      <c r="J62" s="92" t="s">
        <v>568</v>
      </c>
      <c r="K62" s="92" t="s">
        <v>594</v>
      </c>
      <c r="L62" s="95" t="s">
        <v>570</v>
      </c>
      <c r="M62" s="135" t="s">
        <v>591</v>
      </c>
      <c r="N62" s="93" t="s">
        <v>592</v>
      </c>
      <c r="O62" s="93" t="s">
        <v>572</v>
      </c>
      <c r="P62" s="94" t="s">
        <v>573</v>
      </c>
      <c r="Q62" s="256"/>
      <c r="R62" s="37"/>
      <c r="S62" s="6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37"/>
      <c r="AH62" s="37"/>
      <c r="AI62" s="37"/>
      <c r="AJ62" s="37"/>
      <c r="AK62" s="37"/>
      <c r="AL62" s="37"/>
      <c r="AM62" s="37"/>
    </row>
    <row r="63" spans="1:39" ht="12.75" customHeight="1">
      <c r="A63" s="365">
        <v>1</v>
      </c>
      <c r="B63" s="363">
        <v>45373</v>
      </c>
      <c r="C63" s="303"/>
      <c r="D63" s="303" t="s">
        <v>899</v>
      </c>
      <c r="E63" s="304" t="s">
        <v>587</v>
      </c>
      <c r="F63" s="304">
        <v>49</v>
      </c>
      <c r="G63" s="304"/>
      <c r="H63" s="304">
        <v>57.5</v>
      </c>
      <c r="I63" s="305"/>
      <c r="J63" s="367" t="s">
        <v>932</v>
      </c>
      <c r="K63" s="298">
        <f>H63-F63</f>
        <v>8.5</v>
      </c>
      <c r="L63" s="299">
        <v>50</v>
      </c>
      <c r="M63" s="369">
        <v>1400</v>
      </c>
      <c r="N63" s="298">
        <v>200</v>
      </c>
      <c r="O63" s="367" t="s">
        <v>578</v>
      </c>
      <c r="P63" s="363">
        <v>45384</v>
      </c>
      <c r="Q63" s="252"/>
      <c r="R63" s="136"/>
      <c r="S63" s="54" t="s">
        <v>577</v>
      </c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137"/>
      <c r="AH63" s="138"/>
      <c r="AI63" s="136"/>
      <c r="AJ63" s="136"/>
      <c r="AK63" s="137"/>
      <c r="AL63" s="137"/>
      <c r="AM63" s="137"/>
    </row>
    <row r="64" spans="1:39" ht="12.75" customHeight="1">
      <c r="A64" s="366"/>
      <c r="B64" s="364"/>
      <c r="C64" s="303"/>
      <c r="D64" s="303" t="s">
        <v>900</v>
      </c>
      <c r="E64" s="304" t="s">
        <v>857</v>
      </c>
      <c r="F64" s="304">
        <v>19.5</v>
      </c>
      <c r="G64" s="304"/>
      <c r="H64" s="304">
        <v>20.5</v>
      </c>
      <c r="I64" s="305"/>
      <c r="J64" s="368"/>
      <c r="K64" s="298">
        <f>F64-H64</f>
        <v>-1</v>
      </c>
      <c r="L64" s="299">
        <v>50</v>
      </c>
      <c r="M64" s="370"/>
      <c r="N64" s="298">
        <v>200</v>
      </c>
      <c r="O64" s="368"/>
      <c r="P64" s="364"/>
      <c r="Q64" s="252"/>
      <c r="R64" s="136"/>
      <c r="S64" s="54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137"/>
      <c r="AH64" s="138"/>
      <c r="AI64" s="136"/>
      <c r="AJ64" s="136"/>
      <c r="AK64" s="137"/>
      <c r="AL64" s="137"/>
      <c r="AM64" s="137"/>
    </row>
    <row r="65" spans="1:39" ht="12.75" customHeight="1">
      <c r="A65" s="365">
        <v>2</v>
      </c>
      <c r="B65" s="363">
        <v>45379</v>
      </c>
      <c r="C65" s="303"/>
      <c r="D65" s="303" t="s">
        <v>910</v>
      </c>
      <c r="E65" s="304" t="s">
        <v>587</v>
      </c>
      <c r="F65" s="304">
        <v>325</v>
      </c>
      <c r="G65" s="304"/>
      <c r="H65" s="304">
        <v>475</v>
      </c>
      <c r="I65" s="305"/>
      <c r="J65" s="367" t="s">
        <v>916</v>
      </c>
      <c r="K65" s="298">
        <f aca="true" t="shared" si="40" ref="K65">H65-F65</f>
        <v>150</v>
      </c>
      <c r="L65" s="299">
        <v>50</v>
      </c>
      <c r="M65" s="369">
        <v>1175</v>
      </c>
      <c r="N65" s="298">
        <v>15</v>
      </c>
      <c r="O65" s="367" t="s">
        <v>578</v>
      </c>
      <c r="P65" s="363">
        <v>45383</v>
      </c>
      <c r="Q65" s="252"/>
      <c r="R65" s="136"/>
      <c r="S65" s="54" t="s">
        <v>577</v>
      </c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137"/>
      <c r="AH65" s="138"/>
      <c r="AI65" s="136"/>
      <c r="AJ65" s="136"/>
      <c r="AK65" s="137"/>
      <c r="AL65" s="137"/>
      <c r="AM65" s="137"/>
    </row>
    <row r="66" spans="1:39" ht="12.75" customHeight="1">
      <c r="A66" s="366"/>
      <c r="B66" s="364"/>
      <c r="C66" s="303"/>
      <c r="D66" s="303" t="s">
        <v>911</v>
      </c>
      <c r="E66" s="304" t="s">
        <v>857</v>
      </c>
      <c r="F66" s="304">
        <v>130</v>
      </c>
      <c r="G66" s="304"/>
      <c r="H66" s="304">
        <v>195</v>
      </c>
      <c r="I66" s="305"/>
      <c r="J66" s="368"/>
      <c r="K66" s="298">
        <f>F66-H66</f>
        <v>-65</v>
      </c>
      <c r="L66" s="299">
        <v>50</v>
      </c>
      <c r="M66" s="370"/>
      <c r="N66" s="298">
        <v>15</v>
      </c>
      <c r="O66" s="368"/>
      <c r="P66" s="364"/>
      <c r="Q66" s="252"/>
      <c r="R66" s="136"/>
      <c r="S66" s="54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137"/>
      <c r="AH66" s="138"/>
      <c r="AI66" s="136"/>
      <c r="AJ66" s="136"/>
      <c r="AK66" s="137"/>
      <c r="AL66" s="137"/>
      <c r="AM66" s="137"/>
    </row>
    <row r="67" spans="1:39" ht="12.75" customHeight="1">
      <c r="A67" s="359">
        <v>3</v>
      </c>
      <c r="B67" s="361">
        <v>45379</v>
      </c>
      <c r="C67" s="294"/>
      <c r="D67" s="294" t="s">
        <v>912</v>
      </c>
      <c r="E67" s="295" t="s">
        <v>857</v>
      </c>
      <c r="F67" s="295">
        <v>46</v>
      </c>
      <c r="G67" s="295"/>
      <c r="H67" s="295">
        <v>11</v>
      </c>
      <c r="I67" s="296"/>
      <c r="J67" s="373" t="s">
        <v>915</v>
      </c>
      <c r="K67" s="291">
        <f>F67-H67</f>
        <v>35</v>
      </c>
      <c r="L67" s="292">
        <v>50</v>
      </c>
      <c r="M67" s="371">
        <v>-2460</v>
      </c>
      <c r="N67" s="291">
        <v>40</v>
      </c>
      <c r="O67" s="373" t="s">
        <v>588</v>
      </c>
      <c r="P67" s="361">
        <v>45383</v>
      </c>
      <c r="Q67" s="252"/>
      <c r="R67" s="136"/>
      <c r="S67" s="54" t="s">
        <v>865</v>
      </c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137"/>
      <c r="AH67" s="138"/>
      <c r="AI67" s="136"/>
      <c r="AJ67" s="136"/>
      <c r="AK67" s="137"/>
      <c r="AL67" s="137"/>
      <c r="AM67" s="137"/>
    </row>
    <row r="68" spans="1:39" ht="12.75" customHeight="1">
      <c r="A68" s="360"/>
      <c r="B68" s="362"/>
      <c r="C68" s="294"/>
      <c r="D68" s="294" t="s">
        <v>913</v>
      </c>
      <c r="E68" s="295" t="s">
        <v>857</v>
      </c>
      <c r="F68" s="295">
        <v>53.5</v>
      </c>
      <c r="G68" s="295"/>
      <c r="H68" s="295">
        <v>147.5</v>
      </c>
      <c r="I68" s="296"/>
      <c r="J68" s="374"/>
      <c r="K68" s="291">
        <f>F68-H68</f>
        <v>-94</v>
      </c>
      <c r="L68" s="292">
        <v>50</v>
      </c>
      <c r="M68" s="372"/>
      <c r="N68" s="291">
        <v>40</v>
      </c>
      <c r="O68" s="374"/>
      <c r="P68" s="362"/>
      <c r="Q68" s="252"/>
      <c r="R68" s="136"/>
      <c r="S68" s="54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137"/>
      <c r="AH68" s="138"/>
      <c r="AI68" s="136"/>
      <c r="AJ68" s="136"/>
      <c r="AK68" s="137"/>
      <c r="AL68" s="137"/>
      <c r="AM68" s="137"/>
    </row>
    <row r="69" spans="1:39" ht="12.75" customHeight="1">
      <c r="A69" s="306">
        <v>4</v>
      </c>
      <c r="B69" s="302">
        <v>45383</v>
      </c>
      <c r="C69" s="303"/>
      <c r="D69" s="303" t="s">
        <v>921</v>
      </c>
      <c r="E69" s="304" t="s">
        <v>857</v>
      </c>
      <c r="F69" s="304">
        <v>124</v>
      </c>
      <c r="G69" s="304">
        <v>155</v>
      </c>
      <c r="H69" s="304">
        <v>104</v>
      </c>
      <c r="I69" s="305" t="s">
        <v>919</v>
      </c>
      <c r="J69" s="297" t="s">
        <v>920</v>
      </c>
      <c r="K69" s="298">
        <f>F69-H69</f>
        <v>20</v>
      </c>
      <c r="L69" s="299">
        <v>50</v>
      </c>
      <c r="M69" s="300">
        <f aca="true" t="shared" si="41" ref="M69">(K69*N69)-L69</f>
        <v>950</v>
      </c>
      <c r="N69" s="298">
        <v>50</v>
      </c>
      <c r="O69" s="297" t="s">
        <v>578</v>
      </c>
      <c r="P69" s="301">
        <v>45383</v>
      </c>
      <c r="Q69" s="252"/>
      <c r="R69" s="136"/>
      <c r="S69" s="54" t="s">
        <v>577</v>
      </c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137"/>
      <c r="AH69" s="138"/>
      <c r="AI69" s="136"/>
      <c r="AJ69" s="136"/>
      <c r="AK69" s="137"/>
      <c r="AL69" s="137"/>
      <c r="AM69" s="137"/>
    </row>
    <row r="70" spans="1:39" ht="12.75" customHeight="1">
      <c r="A70" s="306">
        <v>5</v>
      </c>
      <c r="B70" s="302">
        <v>45384</v>
      </c>
      <c r="C70" s="303"/>
      <c r="D70" s="303" t="s">
        <v>928</v>
      </c>
      <c r="E70" s="304" t="s">
        <v>587</v>
      </c>
      <c r="F70" s="304">
        <v>21.5</v>
      </c>
      <c r="G70" s="304">
        <v>0</v>
      </c>
      <c r="H70" s="304">
        <v>46.5</v>
      </c>
      <c r="I70" s="305" t="s">
        <v>929</v>
      </c>
      <c r="J70" s="297" t="s">
        <v>745</v>
      </c>
      <c r="K70" s="298">
        <f>H70-F70</f>
        <v>25</v>
      </c>
      <c r="L70" s="299">
        <v>50</v>
      </c>
      <c r="M70" s="300">
        <f aca="true" t="shared" si="42" ref="M70">(K70*N70)-L70</f>
        <v>950</v>
      </c>
      <c r="N70" s="298">
        <v>40</v>
      </c>
      <c r="O70" s="297" t="s">
        <v>578</v>
      </c>
      <c r="P70" s="301">
        <v>45384</v>
      </c>
      <c r="Q70" s="252"/>
      <c r="R70" s="136"/>
      <c r="S70" s="54" t="s">
        <v>865</v>
      </c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137"/>
      <c r="AH70" s="138"/>
      <c r="AI70" s="136"/>
      <c r="AJ70" s="136"/>
      <c r="AK70" s="137"/>
      <c r="AL70" s="137"/>
      <c r="AM70" s="137"/>
    </row>
    <row r="71" spans="1:39" ht="12.75" customHeight="1">
      <c r="A71" s="365">
        <v>6</v>
      </c>
      <c r="B71" s="363">
        <v>45384</v>
      </c>
      <c r="C71" s="303"/>
      <c r="D71" s="303" t="s">
        <v>933</v>
      </c>
      <c r="E71" s="304" t="s">
        <v>587</v>
      </c>
      <c r="F71" s="304">
        <v>24.5</v>
      </c>
      <c r="G71" s="304"/>
      <c r="H71" s="304">
        <v>40.5</v>
      </c>
      <c r="I71" s="305"/>
      <c r="J71" s="367" t="s">
        <v>937</v>
      </c>
      <c r="K71" s="298">
        <f>H71-F71</f>
        <v>16</v>
      </c>
      <c r="L71" s="299">
        <v>50</v>
      </c>
      <c r="M71" s="369">
        <v>4850</v>
      </c>
      <c r="N71" s="298">
        <v>900</v>
      </c>
      <c r="O71" s="367" t="s">
        <v>578</v>
      </c>
      <c r="P71" s="363">
        <v>45384</v>
      </c>
      <c r="Q71" s="252"/>
      <c r="R71" s="136"/>
      <c r="S71" s="54" t="s">
        <v>577</v>
      </c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137"/>
      <c r="AH71" s="138"/>
      <c r="AI71" s="136"/>
      <c r="AJ71" s="136"/>
      <c r="AK71" s="137"/>
      <c r="AL71" s="137"/>
      <c r="AM71" s="137"/>
    </row>
    <row r="72" spans="1:39" ht="12.75" customHeight="1">
      <c r="A72" s="366"/>
      <c r="B72" s="364"/>
      <c r="C72" s="303"/>
      <c r="D72" s="303" t="s">
        <v>934</v>
      </c>
      <c r="E72" s="304" t="s">
        <v>857</v>
      </c>
      <c r="F72" s="304">
        <v>14</v>
      </c>
      <c r="G72" s="304"/>
      <c r="H72" s="304">
        <v>24.5</v>
      </c>
      <c r="I72" s="305"/>
      <c r="J72" s="368"/>
      <c r="K72" s="298">
        <f>F72-H72</f>
        <v>-10.5</v>
      </c>
      <c r="L72" s="299">
        <v>50</v>
      </c>
      <c r="M72" s="370"/>
      <c r="N72" s="298">
        <v>900</v>
      </c>
      <c r="O72" s="368"/>
      <c r="P72" s="364"/>
      <c r="Q72" s="252"/>
      <c r="R72" s="136"/>
      <c r="S72" s="54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137"/>
      <c r="AH72" s="138"/>
      <c r="AI72" s="136"/>
      <c r="AJ72" s="136"/>
      <c r="AK72" s="137"/>
      <c r="AL72" s="137"/>
      <c r="AM72" s="137"/>
    </row>
    <row r="73" spans="1:39" ht="12.75" customHeight="1">
      <c r="A73" s="316">
        <v>7</v>
      </c>
      <c r="B73" s="317">
        <v>45384</v>
      </c>
      <c r="C73" s="318"/>
      <c r="D73" s="318" t="s">
        <v>928</v>
      </c>
      <c r="E73" s="319" t="s">
        <v>587</v>
      </c>
      <c r="F73" s="319">
        <v>6</v>
      </c>
      <c r="G73" s="319">
        <v>0</v>
      </c>
      <c r="H73" s="319">
        <v>0</v>
      </c>
      <c r="I73" s="320" t="s">
        <v>938</v>
      </c>
      <c r="J73" s="321" t="s">
        <v>939</v>
      </c>
      <c r="K73" s="322">
        <f>H73-F73</f>
        <v>-6</v>
      </c>
      <c r="L73" s="323">
        <v>50</v>
      </c>
      <c r="M73" s="324">
        <f aca="true" t="shared" si="43" ref="M73">(K73*N73)-L73</f>
        <v>-290</v>
      </c>
      <c r="N73" s="322">
        <v>40</v>
      </c>
      <c r="O73" s="321" t="s">
        <v>595</v>
      </c>
      <c r="P73" s="325">
        <v>45384</v>
      </c>
      <c r="Q73" s="252"/>
      <c r="R73" s="136"/>
      <c r="S73" s="54" t="s">
        <v>865</v>
      </c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137"/>
      <c r="AH73" s="138"/>
      <c r="AI73" s="136"/>
      <c r="AJ73" s="136"/>
      <c r="AK73" s="137"/>
      <c r="AL73" s="137"/>
      <c r="AM73" s="137"/>
    </row>
    <row r="74" spans="1:39" ht="12.75" customHeight="1">
      <c r="A74" s="365">
        <v>8</v>
      </c>
      <c r="B74" s="363">
        <v>45385</v>
      </c>
      <c r="C74" s="303"/>
      <c r="D74" s="303" t="s">
        <v>947</v>
      </c>
      <c r="E74" s="304" t="s">
        <v>587</v>
      </c>
      <c r="F74" s="304">
        <v>345</v>
      </c>
      <c r="G74" s="304"/>
      <c r="H74" s="304">
        <v>505</v>
      </c>
      <c r="I74" s="305"/>
      <c r="J74" s="367" t="s">
        <v>951</v>
      </c>
      <c r="K74" s="298">
        <f>H74-F74</f>
        <v>160</v>
      </c>
      <c r="L74" s="299">
        <v>50</v>
      </c>
      <c r="M74" s="369">
        <v>1025</v>
      </c>
      <c r="N74" s="298">
        <v>15</v>
      </c>
      <c r="O74" s="367" t="s">
        <v>578</v>
      </c>
      <c r="P74" s="363">
        <v>45385</v>
      </c>
      <c r="Q74" s="252"/>
      <c r="R74" s="136"/>
      <c r="S74" s="54" t="s">
        <v>577</v>
      </c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137"/>
      <c r="AH74" s="138"/>
      <c r="AI74" s="136"/>
      <c r="AJ74" s="136"/>
      <c r="AK74" s="137"/>
      <c r="AL74" s="137"/>
      <c r="AM74" s="137"/>
    </row>
    <row r="75" spans="1:39" ht="12.75" customHeight="1">
      <c r="A75" s="366"/>
      <c r="B75" s="364"/>
      <c r="C75" s="303"/>
      <c r="D75" s="303" t="s">
        <v>948</v>
      </c>
      <c r="E75" s="304" t="s">
        <v>857</v>
      </c>
      <c r="F75" s="304">
        <v>155</v>
      </c>
      <c r="G75" s="304"/>
      <c r="H75" s="304">
        <v>240</v>
      </c>
      <c r="I75" s="305"/>
      <c r="J75" s="368"/>
      <c r="K75" s="298">
        <f>F75-H75</f>
        <v>-85</v>
      </c>
      <c r="L75" s="299">
        <v>50</v>
      </c>
      <c r="M75" s="370"/>
      <c r="N75" s="298">
        <v>15</v>
      </c>
      <c r="O75" s="368"/>
      <c r="P75" s="364"/>
      <c r="Q75" s="252"/>
      <c r="R75" s="136"/>
      <c r="S75" s="54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137"/>
      <c r="AH75" s="138"/>
      <c r="AI75" s="136"/>
      <c r="AJ75" s="136"/>
      <c r="AK75" s="137"/>
      <c r="AL75" s="137"/>
      <c r="AM75" s="137"/>
    </row>
    <row r="76" spans="1:39" ht="12.75" customHeight="1">
      <c r="A76" s="306">
        <v>9</v>
      </c>
      <c r="B76" s="302">
        <v>45385</v>
      </c>
      <c r="C76" s="303"/>
      <c r="D76" s="303" t="s">
        <v>952</v>
      </c>
      <c r="E76" s="304" t="s">
        <v>587</v>
      </c>
      <c r="F76" s="304">
        <v>43</v>
      </c>
      <c r="G76" s="304">
        <v>17</v>
      </c>
      <c r="H76" s="304">
        <v>63</v>
      </c>
      <c r="I76" s="305" t="s">
        <v>953</v>
      </c>
      <c r="J76" s="297" t="s">
        <v>920</v>
      </c>
      <c r="K76" s="298">
        <f>H76-F76</f>
        <v>20</v>
      </c>
      <c r="L76" s="299">
        <v>50</v>
      </c>
      <c r="M76" s="300">
        <f aca="true" t="shared" si="44" ref="M76">(K76*N76)-L76</f>
        <v>950</v>
      </c>
      <c r="N76" s="298">
        <v>50</v>
      </c>
      <c r="O76" s="297" t="s">
        <v>578</v>
      </c>
      <c r="P76" s="301">
        <v>45385</v>
      </c>
      <c r="Q76" s="252"/>
      <c r="R76" s="136"/>
      <c r="S76" s="54" t="s">
        <v>577</v>
      </c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137"/>
      <c r="AH76" s="138"/>
      <c r="AI76" s="136"/>
      <c r="AJ76" s="136"/>
      <c r="AK76" s="137"/>
      <c r="AL76" s="137"/>
      <c r="AM76" s="137"/>
    </row>
    <row r="77" spans="1:39" ht="12.75" customHeight="1">
      <c r="A77" s="306">
        <v>10</v>
      </c>
      <c r="B77" s="302">
        <v>45386</v>
      </c>
      <c r="C77" s="303"/>
      <c r="D77" s="303" t="s">
        <v>961</v>
      </c>
      <c r="E77" s="304" t="s">
        <v>587</v>
      </c>
      <c r="F77" s="304">
        <v>39</v>
      </c>
      <c r="G77" s="304">
        <v>5</v>
      </c>
      <c r="H77" s="304">
        <v>76.5</v>
      </c>
      <c r="I77" s="305" t="s">
        <v>962</v>
      </c>
      <c r="J77" s="297" t="s">
        <v>963</v>
      </c>
      <c r="K77" s="298">
        <f>H77-F77</f>
        <v>37.5</v>
      </c>
      <c r="L77" s="299">
        <v>50</v>
      </c>
      <c r="M77" s="300">
        <f aca="true" t="shared" si="45" ref="M77">(K77*N77)-L77</f>
        <v>1825</v>
      </c>
      <c r="N77" s="298">
        <v>50</v>
      </c>
      <c r="O77" s="297" t="s">
        <v>578</v>
      </c>
      <c r="P77" s="301">
        <v>45386</v>
      </c>
      <c r="Q77" s="252"/>
      <c r="R77" s="136"/>
      <c r="S77" s="54" t="s">
        <v>577</v>
      </c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137"/>
      <c r="AH77" s="138"/>
      <c r="AI77" s="136"/>
      <c r="AJ77" s="136"/>
      <c r="AK77" s="137"/>
      <c r="AL77" s="137"/>
      <c r="AM77" s="137"/>
    </row>
    <row r="78" spans="1:39" ht="12.75" customHeight="1">
      <c r="A78" s="359">
        <v>11</v>
      </c>
      <c r="B78" s="361">
        <v>45386</v>
      </c>
      <c r="C78" s="294"/>
      <c r="D78" s="294" t="s">
        <v>964</v>
      </c>
      <c r="E78" s="295" t="s">
        <v>587</v>
      </c>
      <c r="F78" s="295">
        <v>23.5</v>
      </c>
      <c r="G78" s="295"/>
      <c r="H78" s="295">
        <v>15</v>
      </c>
      <c r="I78" s="296"/>
      <c r="J78" s="373" t="s">
        <v>978</v>
      </c>
      <c r="K78" s="291">
        <f>H78-F78</f>
        <v>-8.5</v>
      </c>
      <c r="L78" s="292">
        <v>50</v>
      </c>
      <c r="M78" s="371">
        <v>-4707</v>
      </c>
      <c r="N78" s="291">
        <v>950</v>
      </c>
      <c r="O78" s="373" t="s">
        <v>588</v>
      </c>
      <c r="P78" s="361">
        <v>45387</v>
      </c>
      <c r="Q78" s="252"/>
      <c r="R78" s="136"/>
      <c r="S78" s="54" t="s">
        <v>577</v>
      </c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137"/>
      <c r="AH78" s="138"/>
      <c r="AI78" s="136"/>
      <c r="AJ78" s="136"/>
      <c r="AK78" s="137"/>
      <c r="AL78" s="137"/>
      <c r="AM78" s="137"/>
    </row>
    <row r="79" spans="1:39" ht="12.75" customHeight="1">
      <c r="A79" s="360"/>
      <c r="B79" s="362"/>
      <c r="C79" s="294"/>
      <c r="D79" s="294" t="s">
        <v>965</v>
      </c>
      <c r="E79" s="295" t="s">
        <v>857</v>
      </c>
      <c r="F79" s="332" t="s">
        <v>977</v>
      </c>
      <c r="G79" s="295"/>
      <c r="H79" s="295">
        <v>5.85</v>
      </c>
      <c r="I79" s="296"/>
      <c r="J79" s="374"/>
      <c r="K79" s="333">
        <f>F79-H79</f>
        <v>3.6500000000000004</v>
      </c>
      <c r="L79" s="292">
        <v>50</v>
      </c>
      <c r="M79" s="372"/>
      <c r="N79" s="291">
        <v>950</v>
      </c>
      <c r="O79" s="374"/>
      <c r="P79" s="362"/>
      <c r="Q79" s="252"/>
      <c r="R79" s="136"/>
      <c r="S79" s="54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137"/>
      <c r="AH79" s="138"/>
      <c r="AI79" s="136"/>
      <c r="AJ79" s="136"/>
      <c r="AK79" s="137"/>
      <c r="AL79" s="137"/>
      <c r="AM79" s="137"/>
    </row>
    <row r="80" spans="1:39" ht="12.75" customHeight="1">
      <c r="A80" s="365">
        <v>12</v>
      </c>
      <c r="B80" s="363">
        <v>45386</v>
      </c>
      <c r="C80" s="303"/>
      <c r="D80" s="303" t="s">
        <v>934</v>
      </c>
      <c r="E80" s="304" t="s">
        <v>587</v>
      </c>
      <c r="F80" s="304">
        <v>25</v>
      </c>
      <c r="G80" s="304"/>
      <c r="H80" s="304">
        <v>30.5</v>
      </c>
      <c r="I80" s="305"/>
      <c r="J80" s="367" t="s">
        <v>986</v>
      </c>
      <c r="K80" s="298">
        <f>H80-F80</f>
        <v>5.5</v>
      </c>
      <c r="L80" s="299">
        <v>50</v>
      </c>
      <c r="M80" s="369">
        <v>2600</v>
      </c>
      <c r="N80" s="298">
        <v>900</v>
      </c>
      <c r="O80" s="367" t="s">
        <v>578</v>
      </c>
      <c r="P80" s="363">
        <v>45390</v>
      </c>
      <c r="Q80" s="252"/>
      <c r="R80" s="136"/>
      <c r="S80" s="54" t="s">
        <v>577</v>
      </c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137"/>
      <c r="AH80" s="138"/>
      <c r="AI80" s="136"/>
      <c r="AJ80" s="136"/>
      <c r="AK80" s="137"/>
      <c r="AL80" s="137"/>
      <c r="AM80" s="137"/>
    </row>
    <row r="81" spans="1:39" ht="12.75" customHeight="1">
      <c r="A81" s="366"/>
      <c r="B81" s="364"/>
      <c r="C81" s="303"/>
      <c r="D81" s="303" t="s">
        <v>966</v>
      </c>
      <c r="E81" s="304" t="s">
        <v>857</v>
      </c>
      <c r="F81" s="304">
        <v>15</v>
      </c>
      <c r="G81" s="304"/>
      <c r="H81" s="304">
        <v>17.5</v>
      </c>
      <c r="I81" s="305"/>
      <c r="J81" s="368"/>
      <c r="K81" s="298">
        <f>F81-H81</f>
        <v>-2.5</v>
      </c>
      <c r="L81" s="299">
        <v>50</v>
      </c>
      <c r="M81" s="370"/>
      <c r="N81" s="298">
        <v>900</v>
      </c>
      <c r="O81" s="368"/>
      <c r="P81" s="364"/>
      <c r="Q81" s="252"/>
      <c r="R81" s="136"/>
      <c r="S81" s="54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137"/>
      <c r="AH81" s="138"/>
      <c r="AI81" s="136"/>
      <c r="AJ81" s="136"/>
      <c r="AK81" s="137"/>
      <c r="AL81" s="137"/>
      <c r="AM81" s="137"/>
    </row>
    <row r="82" spans="1:39" ht="12.75" customHeight="1">
      <c r="A82" s="335">
        <v>13</v>
      </c>
      <c r="B82" s="334">
        <v>45387</v>
      </c>
      <c r="C82" s="294"/>
      <c r="D82" s="294" t="s">
        <v>974</v>
      </c>
      <c r="E82" s="295" t="s">
        <v>587</v>
      </c>
      <c r="F82" s="295">
        <v>81</v>
      </c>
      <c r="G82" s="295">
        <v>48</v>
      </c>
      <c r="H82" s="295">
        <v>48</v>
      </c>
      <c r="I82" s="296" t="s">
        <v>982</v>
      </c>
      <c r="J82" s="336" t="s">
        <v>983</v>
      </c>
      <c r="K82" s="291">
        <f>H82-F82</f>
        <v>-33</v>
      </c>
      <c r="L82" s="292">
        <v>50</v>
      </c>
      <c r="M82" s="337">
        <f aca="true" t="shared" si="46" ref="M82">(K82*N82)-L82</f>
        <v>-1700</v>
      </c>
      <c r="N82" s="291">
        <v>50</v>
      </c>
      <c r="O82" s="336" t="s">
        <v>588</v>
      </c>
      <c r="P82" s="293">
        <v>45390</v>
      </c>
      <c r="Q82" s="252"/>
      <c r="R82" s="136"/>
      <c r="S82" s="54" t="s">
        <v>577</v>
      </c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137"/>
      <c r="AH82" s="138"/>
      <c r="AI82" s="136"/>
      <c r="AJ82" s="136"/>
      <c r="AK82" s="137"/>
      <c r="AL82" s="137"/>
      <c r="AM82" s="137"/>
    </row>
    <row r="83" spans="1:39" ht="12.75" customHeight="1">
      <c r="A83" s="335">
        <v>14</v>
      </c>
      <c r="B83" s="334">
        <v>45390</v>
      </c>
      <c r="C83" s="294"/>
      <c r="D83" s="294" t="s">
        <v>995</v>
      </c>
      <c r="E83" s="295" t="s">
        <v>587</v>
      </c>
      <c r="F83" s="295">
        <v>295</v>
      </c>
      <c r="G83" s="295">
        <v>200</v>
      </c>
      <c r="H83" s="295">
        <v>200</v>
      </c>
      <c r="I83" s="296" t="s">
        <v>996</v>
      </c>
      <c r="J83" s="336" t="s">
        <v>699</v>
      </c>
      <c r="K83" s="291">
        <f>H83-F83</f>
        <v>-95</v>
      </c>
      <c r="L83" s="292">
        <v>50</v>
      </c>
      <c r="M83" s="337">
        <f aca="true" t="shared" si="47" ref="M83">(K83*N83)-L83</f>
        <v>-1475</v>
      </c>
      <c r="N83" s="291">
        <v>15</v>
      </c>
      <c r="O83" s="336" t="s">
        <v>588</v>
      </c>
      <c r="P83" s="293">
        <v>45390</v>
      </c>
      <c r="Q83" s="252"/>
      <c r="R83" s="136"/>
      <c r="S83" s="54" t="s">
        <v>865</v>
      </c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137"/>
      <c r="AH83" s="138"/>
      <c r="AI83" s="136"/>
      <c r="AJ83" s="136"/>
      <c r="AK83" s="137"/>
      <c r="AL83" s="137"/>
      <c r="AM83" s="137"/>
    </row>
    <row r="84" spans="1:39" ht="12.75" customHeight="1">
      <c r="A84" s="365">
        <v>15</v>
      </c>
      <c r="B84" s="363">
        <v>45390</v>
      </c>
      <c r="C84" s="303"/>
      <c r="D84" s="303" t="s">
        <v>998</v>
      </c>
      <c r="E84" s="304" t="s">
        <v>857</v>
      </c>
      <c r="F84" s="304">
        <v>25</v>
      </c>
      <c r="G84" s="304"/>
      <c r="H84" s="304">
        <v>26</v>
      </c>
      <c r="I84" s="305"/>
      <c r="J84" s="367" t="s">
        <v>1003</v>
      </c>
      <c r="K84" s="298">
        <f>F84-H84</f>
        <v>-1</v>
      </c>
      <c r="L84" s="299">
        <v>50</v>
      </c>
      <c r="M84" s="369">
        <v>380</v>
      </c>
      <c r="N84" s="298">
        <v>40</v>
      </c>
      <c r="O84" s="367" t="s">
        <v>578</v>
      </c>
      <c r="P84" s="363">
        <v>45391</v>
      </c>
      <c r="Q84" s="252"/>
      <c r="R84" s="136"/>
      <c r="S84" s="54" t="s">
        <v>865</v>
      </c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137"/>
      <c r="AH84" s="138"/>
      <c r="AI84" s="136"/>
      <c r="AJ84" s="136"/>
      <c r="AK84" s="137"/>
      <c r="AL84" s="137"/>
      <c r="AM84" s="137"/>
    </row>
    <row r="85" spans="1:39" ht="12.75" customHeight="1">
      <c r="A85" s="366"/>
      <c r="B85" s="364"/>
      <c r="C85" s="303"/>
      <c r="D85" s="303" t="s">
        <v>999</v>
      </c>
      <c r="E85" s="304" t="s">
        <v>857</v>
      </c>
      <c r="F85" s="304">
        <v>24</v>
      </c>
      <c r="G85" s="304"/>
      <c r="H85" s="304">
        <v>11</v>
      </c>
      <c r="I85" s="305"/>
      <c r="J85" s="368"/>
      <c r="K85" s="298">
        <f>F85-H85</f>
        <v>13</v>
      </c>
      <c r="L85" s="299">
        <v>50</v>
      </c>
      <c r="M85" s="370"/>
      <c r="N85" s="298">
        <v>40</v>
      </c>
      <c r="O85" s="368"/>
      <c r="P85" s="364"/>
      <c r="Q85" s="252"/>
      <c r="R85" s="136"/>
      <c r="S85" s="54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137"/>
      <c r="AH85" s="138"/>
      <c r="AI85" s="136"/>
      <c r="AJ85" s="136"/>
      <c r="AK85" s="137"/>
      <c r="AL85" s="137"/>
      <c r="AM85" s="137"/>
    </row>
    <row r="86" spans="1:39" ht="12.75" customHeight="1">
      <c r="A86" s="306">
        <v>16</v>
      </c>
      <c r="B86" s="302">
        <v>45513</v>
      </c>
      <c r="C86" s="303"/>
      <c r="D86" s="303" t="s">
        <v>1009</v>
      </c>
      <c r="E86" s="304" t="s">
        <v>587</v>
      </c>
      <c r="F86" s="304">
        <v>20</v>
      </c>
      <c r="G86" s="304">
        <v>0</v>
      </c>
      <c r="H86" s="304">
        <v>30</v>
      </c>
      <c r="I86" s="305" t="s">
        <v>1010</v>
      </c>
      <c r="J86" s="297" t="s">
        <v>1011</v>
      </c>
      <c r="K86" s="298">
        <f>H86-F86</f>
        <v>10</v>
      </c>
      <c r="L86" s="299">
        <v>50</v>
      </c>
      <c r="M86" s="300">
        <f aca="true" t="shared" si="48" ref="M86:M87">(K86*N86)-L86</f>
        <v>350</v>
      </c>
      <c r="N86" s="298">
        <v>40</v>
      </c>
      <c r="O86" s="297" t="s">
        <v>578</v>
      </c>
      <c r="P86" s="301">
        <v>45391</v>
      </c>
      <c r="Q86" s="252"/>
      <c r="R86" s="136"/>
      <c r="S86" s="54" t="s">
        <v>865</v>
      </c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137"/>
      <c r="AH86" s="138"/>
      <c r="AI86" s="136"/>
      <c r="AJ86" s="136"/>
      <c r="AK86" s="137"/>
      <c r="AL86" s="137"/>
      <c r="AM86" s="137"/>
    </row>
    <row r="87" spans="1:39" ht="12.75" customHeight="1">
      <c r="A87" s="335">
        <v>17</v>
      </c>
      <c r="B87" s="334">
        <v>45391</v>
      </c>
      <c r="C87" s="294"/>
      <c r="D87" s="294" t="s">
        <v>998</v>
      </c>
      <c r="E87" s="295" t="s">
        <v>587</v>
      </c>
      <c r="F87" s="295">
        <v>15</v>
      </c>
      <c r="G87" s="295">
        <v>0</v>
      </c>
      <c r="H87" s="295">
        <v>0</v>
      </c>
      <c r="I87" s="296" t="s">
        <v>1012</v>
      </c>
      <c r="J87" s="336" t="s">
        <v>1013</v>
      </c>
      <c r="K87" s="291">
        <f>H87-F87</f>
        <v>-15</v>
      </c>
      <c r="L87" s="292">
        <v>50</v>
      </c>
      <c r="M87" s="337">
        <f t="shared" si="48"/>
        <v>-650</v>
      </c>
      <c r="N87" s="291">
        <v>40</v>
      </c>
      <c r="O87" s="336" t="s">
        <v>588</v>
      </c>
      <c r="P87" s="293">
        <v>45391</v>
      </c>
      <c r="Q87" s="252"/>
      <c r="R87" s="136"/>
      <c r="S87" s="54" t="s">
        <v>865</v>
      </c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137"/>
      <c r="AH87" s="138"/>
      <c r="AI87" s="136"/>
      <c r="AJ87" s="136"/>
      <c r="AK87" s="137"/>
      <c r="AL87" s="137"/>
      <c r="AM87" s="137"/>
    </row>
    <row r="88" spans="1:39" ht="12.75" customHeight="1">
      <c r="A88" s="365">
        <v>18</v>
      </c>
      <c r="B88" s="363">
        <v>45392</v>
      </c>
      <c r="C88" s="303"/>
      <c r="D88" s="303" t="s">
        <v>1027</v>
      </c>
      <c r="E88" s="304" t="s">
        <v>857</v>
      </c>
      <c r="F88" s="304">
        <v>392</v>
      </c>
      <c r="G88" s="304"/>
      <c r="H88" s="304">
        <v>279</v>
      </c>
      <c r="I88" s="305"/>
      <c r="J88" s="367" t="s">
        <v>1072</v>
      </c>
      <c r="K88" s="298">
        <f>F88-H88</f>
        <v>113</v>
      </c>
      <c r="L88" s="299">
        <v>50</v>
      </c>
      <c r="M88" s="369">
        <v>1300</v>
      </c>
      <c r="N88" s="298">
        <v>50</v>
      </c>
      <c r="O88" s="367" t="s">
        <v>578</v>
      </c>
      <c r="P88" s="363">
        <v>45394</v>
      </c>
      <c r="Q88" s="252"/>
      <c r="R88" s="136"/>
      <c r="S88" s="54" t="s">
        <v>577</v>
      </c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137"/>
      <c r="AH88" s="138"/>
      <c r="AI88" s="136"/>
      <c r="AJ88" s="136"/>
      <c r="AK88" s="137"/>
      <c r="AL88" s="137"/>
      <c r="AM88" s="137"/>
    </row>
    <row r="89" spans="1:39" ht="12.75" customHeight="1">
      <c r="A89" s="366"/>
      <c r="B89" s="364"/>
      <c r="C89" s="303"/>
      <c r="D89" s="303" t="s">
        <v>1028</v>
      </c>
      <c r="E89" s="304" t="s">
        <v>857</v>
      </c>
      <c r="F89" s="304">
        <v>290</v>
      </c>
      <c r="G89" s="304"/>
      <c r="H89" s="304">
        <v>375</v>
      </c>
      <c r="I89" s="305"/>
      <c r="J89" s="368"/>
      <c r="K89" s="298">
        <f>F89-H89</f>
        <v>-85</v>
      </c>
      <c r="L89" s="299">
        <v>50</v>
      </c>
      <c r="M89" s="370"/>
      <c r="N89" s="298">
        <v>50</v>
      </c>
      <c r="O89" s="368"/>
      <c r="P89" s="364"/>
      <c r="Q89" s="252"/>
      <c r="R89" s="136"/>
      <c r="S89" s="54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137"/>
      <c r="AH89" s="138"/>
      <c r="AI89" s="136"/>
      <c r="AJ89" s="136"/>
      <c r="AK89" s="137"/>
      <c r="AL89" s="137"/>
      <c r="AM89" s="137"/>
    </row>
    <row r="90" spans="1:39" ht="12.75" customHeight="1">
      <c r="A90" s="355">
        <v>19</v>
      </c>
      <c r="B90" s="353">
        <v>45392</v>
      </c>
      <c r="C90" s="253"/>
      <c r="D90" s="253" t="s">
        <v>1029</v>
      </c>
      <c r="E90" s="205" t="s">
        <v>587</v>
      </c>
      <c r="F90" s="205" t="s">
        <v>1031</v>
      </c>
      <c r="G90" s="205"/>
      <c r="H90" s="205"/>
      <c r="I90" s="207"/>
      <c r="J90" s="357" t="s">
        <v>576</v>
      </c>
      <c r="K90" s="205"/>
      <c r="L90" s="208"/>
      <c r="M90" s="284"/>
      <c r="N90" s="205"/>
      <c r="O90" s="338"/>
      <c r="P90" s="340"/>
      <c r="Q90" s="252"/>
      <c r="R90" s="136"/>
      <c r="S90" s="54" t="s">
        <v>577</v>
      </c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137"/>
      <c r="AH90" s="138"/>
      <c r="AI90" s="136"/>
      <c r="AJ90" s="136"/>
      <c r="AK90" s="137"/>
      <c r="AL90" s="137"/>
      <c r="AM90" s="137"/>
    </row>
    <row r="91" spans="1:39" ht="12.75" customHeight="1">
      <c r="A91" s="356"/>
      <c r="B91" s="354"/>
      <c r="C91" s="253"/>
      <c r="D91" s="253" t="s">
        <v>1030</v>
      </c>
      <c r="E91" s="205" t="s">
        <v>857</v>
      </c>
      <c r="F91" s="205" t="s">
        <v>1032</v>
      </c>
      <c r="G91" s="205"/>
      <c r="H91" s="205"/>
      <c r="I91" s="207"/>
      <c r="J91" s="358"/>
      <c r="K91" s="205"/>
      <c r="L91" s="208"/>
      <c r="M91" s="284"/>
      <c r="N91" s="205"/>
      <c r="O91" s="338"/>
      <c r="P91" s="340"/>
      <c r="Q91" s="252"/>
      <c r="R91" s="136"/>
      <c r="S91" s="54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137"/>
      <c r="AH91" s="138"/>
      <c r="AI91" s="136"/>
      <c r="AJ91" s="136"/>
      <c r="AK91" s="137"/>
      <c r="AL91" s="137"/>
      <c r="AM91" s="137"/>
    </row>
    <row r="92" spans="1:39" ht="12.75" customHeight="1">
      <c r="A92" s="306">
        <v>20</v>
      </c>
      <c r="B92" s="302">
        <v>45392</v>
      </c>
      <c r="C92" s="303"/>
      <c r="D92" s="303" t="s">
        <v>1033</v>
      </c>
      <c r="E92" s="304" t="s">
        <v>587</v>
      </c>
      <c r="F92" s="304">
        <v>95</v>
      </c>
      <c r="G92" s="304">
        <v>0</v>
      </c>
      <c r="H92" s="304">
        <v>150</v>
      </c>
      <c r="I92" s="305" t="s">
        <v>1034</v>
      </c>
      <c r="J92" s="297" t="s">
        <v>713</v>
      </c>
      <c r="K92" s="298">
        <f>H92-F92</f>
        <v>55</v>
      </c>
      <c r="L92" s="299">
        <v>50</v>
      </c>
      <c r="M92" s="300">
        <f aca="true" t="shared" si="49" ref="M92">(K92*N92)-L92</f>
        <v>775</v>
      </c>
      <c r="N92" s="298">
        <v>15</v>
      </c>
      <c r="O92" s="297" t="s">
        <v>578</v>
      </c>
      <c r="P92" s="301">
        <v>45392</v>
      </c>
      <c r="Q92" s="252"/>
      <c r="R92" s="136"/>
      <c r="S92" s="54" t="s">
        <v>769</v>
      </c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137"/>
      <c r="AH92" s="138"/>
      <c r="AI92" s="136"/>
      <c r="AJ92" s="136"/>
      <c r="AK92" s="137"/>
      <c r="AL92" s="137"/>
      <c r="AM92" s="137"/>
    </row>
    <row r="93" spans="1:39" ht="12.75" customHeight="1">
      <c r="A93" s="365">
        <v>21</v>
      </c>
      <c r="B93" s="363">
        <v>45392</v>
      </c>
      <c r="C93" s="303"/>
      <c r="D93" s="303" t="s">
        <v>1038</v>
      </c>
      <c r="E93" s="304" t="s">
        <v>857</v>
      </c>
      <c r="F93" s="304">
        <v>358</v>
      </c>
      <c r="G93" s="304"/>
      <c r="H93" s="304">
        <v>220</v>
      </c>
      <c r="I93" s="305"/>
      <c r="J93" s="367" t="s">
        <v>920</v>
      </c>
      <c r="K93" s="298">
        <f>F93-H93</f>
        <v>138</v>
      </c>
      <c r="L93" s="299">
        <v>50</v>
      </c>
      <c r="M93" s="369">
        <v>700</v>
      </c>
      <c r="N93" s="298">
        <v>40</v>
      </c>
      <c r="O93" s="367" t="s">
        <v>578</v>
      </c>
      <c r="P93" s="363">
        <v>45394</v>
      </c>
      <c r="Q93" s="252"/>
      <c r="R93" s="136"/>
      <c r="S93" s="54" t="s">
        <v>865</v>
      </c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137"/>
      <c r="AH93" s="138"/>
      <c r="AI93" s="136"/>
      <c r="AJ93" s="136"/>
      <c r="AK93" s="137"/>
      <c r="AL93" s="137"/>
      <c r="AM93" s="137"/>
    </row>
    <row r="94" spans="1:39" ht="12.75" customHeight="1">
      <c r="A94" s="366"/>
      <c r="B94" s="364"/>
      <c r="C94" s="303"/>
      <c r="D94" s="303" t="s">
        <v>1039</v>
      </c>
      <c r="E94" s="304" t="s">
        <v>857</v>
      </c>
      <c r="F94" s="304">
        <v>302</v>
      </c>
      <c r="G94" s="304"/>
      <c r="H94" s="304">
        <v>420</v>
      </c>
      <c r="I94" s="305"/>
      <c r="J94" s="368"/>
      <c r="K94" s="298">
        <f>F94-H94</f>
        <v>-118</v>
      </c>
      <c r="L94" s="299">
        <v>50</v>
      </c>
      <c r="M94" s="370"/>
      <c r="N94" s="298">
        <v>40</v>
      </c>
      <c r="O94" s="368"/>
      <c r="P94" s="364"/>
      <c r="Q94" s="252"/>
      <c r="R94" s="136"/>
      <c r="S94" s="54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37"/>
      <c r="AG94" s="137"/>
      <c r="AH94" s="138"/>
      <c r="AI94" s="136"/>
      <c r="AJ94" s="136"/>
      <c r="AK94" s="137"/>
      <c r="AL94" s="137"/>
      <c r="AM94" s="137"/>
    </row>
    <row r="95" spans="1:39" ht="12.75" customHeight="1">
      <c r="A95" s="355">
        <v>22</v>
      </c>
      <c r="B95" s="353">
        <v>45394</v>
      </c>
      <c r="C95" s="253"/>
      <c r="D95" s="253" t="s">
        <v>1077</v>
      </c>
      <c r="E95" s="205" t="s">
        <v>857</v>
      </c>
      <c r="F95" s="205">
        <v>442.5</v>
      </c>
      <c r="G95" s="205"/>
      <c r="H95" s="205"/>
      <c r="I95" s="207"/>
      <c r="J95" s="357" t="s">
        <v>576</v>
      </c>
      <c r="K95" s="205"/>
      <c r="L95" s="208"/>
      <c r="M95" s="284"/>
      <c r="N95" s="205"/>
      <c r="O95" s="338"/>
      <c r="P95" s="340"/>
      <c r="Q95" s="252"/>
      <c r="R95" s="136"/>
      <c r="S95" s="54" t="s">
        <v>865</v>
      </c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  <c r="AG95" s="137"/>
      <c r="AH95" s="138"/>
      <c r="AI95" s="136"/>
      <c r="AJ95" s="136"/>
      <c r="AK95" s="137"/>
      <c r="AL95" s="137"/>
      <c r="AM95" s="137"/>
    </row>
    <row r="96" spans="1:39" ht="12.75" customHeight="1">
      <c r="A96" s="356"/>
      <c r="B96" s="354"/>
      <c r="C96" s="253"/>
      <c r="D96" s="253" t="s">
        <v>1078</v>
      </c>
      <c r="E96" s="205" t="s">
        <v>857</v>
      </c>
      <c r="F96" s="205">
        <v>427.5</v>
      </c>
      <c r="G96" s="205"/>
      <c r="H96" s="205"/>
      <c r="I96" s="207"/>
      <c r="J96" s="358"/>
      <c r="K96" s="205"/>
      <c r="L96" s="208"/>
      <c r="M96" s="284"/>
      <c r="N96" s="205"/>
      <c r="O96" s="338"/>
      <c r="P96" s="340"/>
      <c r="Q96" s="252"/>
      <c r="R96" s="136"/>
      <c r="S96" s="54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137"/>
      <c r="AH96" s="138"/>
      <c r="AI96" s="136"/>
      <c r="AJ96" s="136"/>
      <c r="AK96" s="137"/>
      <c r="AL96" s="137"/>
      <c r="AM96" s="137"/>
    </row>
    <row r="97" spans="1:39" ht="12.75" customHeight="1">
      <c r="A97" s="355">
        <v>23</v>
      </c>
      <c r="B97" s="353">
        <v>45394</v>
      </c>
      <c r="C97" s="253"/>
      <c r="D97" s="253" t="s">
        <v>1079</v>
      </c>
      <c r="E97" s="205" t="s">
        <v>587</v>
      </c>
      <c r="F97" s="205">
        <v>55</v>
      </c>
      <c r="G97" s="205"/>
      <c r="H97" s="205"/>
      <c r="I97" s="207"/>
      <c r="J97" s="357" t="s">
        <v>576</v>
      </c>
      <c r="K97" s="205"/>
      <c r="L97" s="208"/>
      <c r="M97" s="284"/>
      <c r="N97" s="205"/>
      <c r="O97" s="338"/>
      <c r="P97" s="340"/>
      <c r="Q97" s="252"/>
      <c r="R97" s="136"/>
      <c r="S97" s="54" t="s">
        <v>865</v>
      </c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137"/>
      <c r="AH97" s="138"/>
      <c r="AI97" s="136"/>
      <c r="AJ97" s="136"/>
      <c r="AK97" s="137"/>
      <c r="AL97" s="137"/>
      <c r="AM97" s="137"/>
    </row>
    <row r="98" spans="1:39" ht="12.75" customHeight="1">
      <c r="A98" s="356"/>
      <c r="B98" s="354"/>
      <c r="C98" s="253"/>
      <c r="D98" s="253" t="s">
        <v>1080</v>
      </c>
      <c r="E98" s="205" t="s">
        <v>587</v>
      </c>
      <c r="F98" s="205">
        <v>49</v>
      </c>
      <c r="G98" s="205"/>
      <c r="H98" s="205"/>
      <c r="I98" s="207"/>
      <c r="J98" s="358"/>
      <c r="K98" s="205"/>
      <c r="L98" s="208"/>
      <c r="M98" s="284"/>
      <c r="N98" s="205"/>
      <c r="O98" s="338"/>
      <c r="P98" s="340"/>
      <c r="Q98" s="252"/>
      <c r="R98" s="136"/>
      <c r="S98" s="54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137"/>
      <c r="AH98" s="138"/>
      <c r="AI98" s="136"/>
      <c r="AJ98" s="136"/>
      <c r="AK98" s="137"/>
      <c r="AL98" s="137"/>
      <c r="AM98" s="137"/>
    </row>
    <row r="99" spans="1:39" ht="12.75" customHeight="1">
      <c r="A99" s="339"/>
      <c r="B99" s="340"/>
      <c r="C99" s="253"/>
      <c r="D99" s="253"/>
      <c r="E99" s="205"/>
      <c r="F99" s="205"/>
      <c r="G99" s="205"/>
      <c r="H99" s="205"/>
      <c r="I99" s="207"/>
      <c r="J99" s="338"/>
      <c r="K99" s="205"/>
      <c r="L99" s="208"/>
      <c r="M99" s="284"/>
      <c r="N99" s="205"/>
      <c r="O99" s="338"/>
      <c r="P99" s="340"/>
      <c r="Q99" s="252"/>
      <c r="R99" s="136"/>
      <c r="S99" s="54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137"/>
      <c r="AH99" s="138"/>
      <c r="AI99" s="136"/>
      <c r="AJ99" s="136"/>
      <c r="AK99" s="137"/>
      <c r="AL99" s="137"/>
      <c r="AM99" s="137"/>
    </row>
    <row r="100" spans="1:39" s="277" customFormat="1" ht="12.75" customHeight="1">
      <c r="A100" s="267"/>
      <c r="B100" s="268"/>
      <c r="C100" s="269"/>
      <c r="D100" s="269"/>
      <c r="E100" s="267"/>
      <c r="F100" s="267"/>
      <c r="G100" s="267"/>
      <c r="H100" s="267"/>
      <c r="I100" s="270"/>
      <c r="J100" s="270"/>
      <c r="K100" s="267"/>
      <c r="L100" s="279"/>
      <c r="M100" s="278"/>
      <c r="N100" s="267"/>
      <c r="O100" s="270"/>
      <c r="P100" s="268"/>
      <c r="Q100" s="271"/>
      <c r="R100" s="272"/>
      <c r="S100" s="273"/>
      <c r="T100" s="274"/>
      <c r="U100" s="274"/>
      <c r="V100" s="274"/>
      <c r="W100" s="274"/>
      <c r="X100" s="274"/>
      <c r="Y100" s="274"/>
      <c r="Z100" s="274"/>
      <c r="AA100" s="274"/>
      <c r="AB100" s="274"/>
      <c r="AC100" s="274"/>
      <c r="AD100" s="274"/>
      <c r="AE100" s="274"/>
      <c r="AF100" s="274"/>
      <c r="AG100" s="275"/>
      <c r="AH100" s="276"/>
      <c r="AI100" s="272"/>
      <c r="AJ100" s="272"/>
      <c r="AK100" s="275"/>
      <c r="AL100" s="275"/>
      <c r="AM100" s="275"/>
    </row>
    <row r="101" spans="1:38" ht="38.25" customHeight="1">
      <c r="A101" s="91" t="s">
        <v>599</v>
      </c>
      <c r="B101" s="143"/>
      <c r="C101" s="143"/>
      <c r="D101" s="144"/>
      <c r="E101" s="125"/>
      <c r="F101" s="6"/>
      <c r="G101" s="6"/>
      <c r="H101" s="126"/>
      <c r="I101" s="145"/>
      <c r="J101" s="1"/>
      <c r="K101" s="6"/>
      <c r="L101" s="6"/>
      <c r="M101" s="6"/>
      <c r="N101" s="1"/>
      <c r="O101" s="1"/>
      <c r="R101" s="1"/>
      <c r="S101" s="6"/>
      <c r="T101" s="1"/>
      <c r="U101" s="1"/>
      <c r="V101" s="1"/>
      <c r="W101" s="1"/>
      <c r="X101" s="1"/>
      <c r="Y101" s="6"/>
      <c r="Z101" s="1"/>
      <c r="AA101" s="1"/>
      <c r="AB101" s="1"/>
      <c r="AC101" s="1"/>
      <c r="AD101" s="1"/>
      <c r="AE101" s="6"/>
      <c r="AF101" s="1"/>
      <c r="AG101" s="1"/>
      <c r="AH101" s="1"/>
      <c r="AI101" s="1"/>
      <c r="AJ101" s="1"/>
      <c r="AK101" s="6"/>
      <c r="AL101" s="1"/>
    </row>
    <row r="102" spans="1:39" ht="39.6">
      <c r="A102" s="92" t="s">
        <v>16</v>
      </c>
      <c r="B102" s="93" t="s">
        <v>551</v>
      </c>
      <c r="C102" s="93"/>
      <c r="D102" s="94" t="s">
        <v>562</v>
      </c>
      <c r="E102" s="93" t="s">
        <v>563</v>
      </c>
      <c r="F102" s="93" t="s">
        <v>564</v>
      </c>
      <c r="G102" s="93" t="s">
        <v>565</v>
      </c>
      <c r="H102" s="93" t="s">
        <v>566</v>
      </c>
      <c r="I102" s="93" t="s">
        <v>567</v>
      </c>
      <c r="J102" s="92" t="s">
        <v>568</v>
      </c>
      <c r="K102" s="129" t="s">
        <v>586</v>
      </c>
      <c r="L102" s="130" t="s">
        <v>570</v>
      </c>
      <c r="M102" s="95" t="s">
        <v>571</v>
      </c>
      <c r="N102" s="93" t="s">
        <v>572</v>
      </c>
      <c r="O102" s="94" t="s">
        <v>573</v>
      </c>
      <c r="P102" s="215" t="s">
        <v>574</v>
      </c>
      <c r="Q102" s="217" t="s">
        <v>850</v>
      </c>
      <c r="R102" s="37"/>
      <c r="S102" s="6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G102" s="37"/>
      <c r="AH102" s="37"/>
      <c r="AI102" s="37"/>
      <c r="AJ102" s="37"/>
      <c r="AK102" s="37"/>
      <c r="AL102" s="37"/>
      <c r="AM102" s="37"/>
    </row>
    <row r="103" spans="1:26" ht="12.75" customHeight="1">
      <c r="A103" s="205">
        <v>1</v>
      </c>
      <c r="B103" s="206">
        <v>45356</v>
      </c>
      <c r="C103" s="253"/>
      <c r="D103" s="253" t="s">
        <v>298</v>
      </c>
      <c r="E103" s="205" t="s">
        <v>575</v>
      </c>
      <c r="F103" s="205" t="s">
        <v>887</v>
      </c>
      <c r="G103" s="205">
        <v>35</v>
      </c>
      <c r="H103" s="205"/>
      <c r="I103" s="205" t="s">
        <v>885</v>
      </c>
      <c r="J103" s="205" t="s">
        <v>576</v>
      </c>
      <c r="K103" s="205"/>
      <c r="L103" s="282"/>
      <c r="M103" s="283"/>
      <c r="N103" s="205"/>
      <c r="O103" s="258"/>
      <c r="P103" s="208">
        <f>VLOOKUP(D103,'MidCap Intra'!$B$11:$C$568,2,0)</f>
        <v>39.95</v>
      </c>
      <c r="Q103" s="280"/>
      <c r="S103" s="281" t="s">
        <v>577</v>
      </c>
      <c r="T103" s="233"/>
      <c r="U103" s="233"/>
      <c r="V103" s="233"/>
      <c r="W103" s="233"/>
      <c r="X103" s="233"/>
      <c r="Y103" s="233"/>
      <c r="Z103" s="233"/>
    </row>
    <row r="104" spans="1:26" ht="12.75" customHeight="1">
      <c r="A104" s="205">
        <v>2</v>
      </c>
      <c r="B104" s="206">
        <v>45390</v>
      </c>
      <c r="C104" s="253"/>
      <c r="D104" s="253" t="s">
        <v>991</v>
      </c>
      <c r="E104" s="205" t="s">
        <v>575</v>
      </c>
      <c r="F104" s="205" t="s">
        <v>992</v>
      </c>
      <c r="G104" s="205">
        <v>1770</v>
      </c>
      <c r="H104" s="205"/>
      <c r="I104" s="205" t="s">
        <v>898</v>
      </c>
      <c r="J104" s="205" t="s">
        <v>576</v>
      </c>
      <c r="K104" s="205"/>
      <c r="L104" s="282"/>
      <c r="M104" s="283"/>
      <c r="N104" s="205"/>
      <c r="O104" s="258"/>
      <c r="P104" s="208"/>
      <c r="Q104" s="280"/>
      <c r="S104" s="281" t="s">
        <v>577</v>
      </c>
      <c r="T104" s="233"/>
      <c r="U104" s="233"/>
      <c r="V104" s="233"/>
      <c r="W104" s="233"/>
      <c r="X104" s="233"/>
      <c r="Y104" s="233"/>
      <c r="Z104" s="233"/>
    </row>
    <row r="105" spans="1:26" ht="12.75" customHeight="1">
      <c r="A105" s="205"/>
      <c r="B105" s="206"/>
      <c r="C105" s="253"/>
      <c r="D105" s="253"/>
      <c r="E105" s="205"/>
      <c r="F105" s="205"/>
      <c r="G105" s="205"/>
      <c r="H105" s="205"/>
      <c r="I105" s="205"/>
      <c r="J105" s="205"/>
      <c r="K105" s="205"/>
      <c r="L105" s="282"/>
      <c r="M105" s="283"/>
      <c r="N105" s="205"/>
      <c r="O105" s="258"/>
      <c r="P105" s="206"/>
      <c r="Q105" s="280"/>
      <c r="S105" s="281"/>
      <c r="T105" s="233"/>
      <c r="U105" s="233"/>
      <c r="V105" s="233"/>
      <c r="W105" s="233"/>
      <c r="X105" s="233"/>
      <c r="Y105" s="233"/>
      <c r="Z105" s="233"/>
    </row>
    <row r="106" spans="1:27" ht="12.75" customHeight="1">
      <c r="A106" s="111" t="s">
        <v>579</v>
      </c>
      <c r="B106" s="111"/>
      <c r="C106" s="111"/>
      <c r="D106" s="111"/>
      <c r="E106" s="37"/>
      <c r="F106" s="118" t="s">
        <v>581</v>
      </c>
      <c r="G106" s="54"/>
      <c r="H106" s="54"/>
      <c r="I106" s="54"/>
      <c r="J106" s="6"/>
      <c r="K106" s="131"/>
      <c r="L106" s="132"/>
      <c r="M106" s="6"/>
      <c r="N106" s="101"/>
      <c r="O106" s="146"/>
      <c r="P106" s="1"/>
      <c r="Q106" s="223"/>
      <c r="R106" s="1"/>
      <c r="S106" s="6"/>
      <c r="T106" s="1"/>
      <c r="U106" s="1"/>
      <c r="V106" s="1"/>
      <c r="W106" s="1"/>
      <c r="X106" s="1"/>
      <c r="Y106" s="1"/>
      <c r="Z106" s="1"/>
      <c r="AA106" s="1"/>
    </row>
    <row r="107" spans="1:27" ht="12.75" customHeight="1">
      <c r="A107" s="117" t="s">
        <v>580</v>
      </c>
      <c r="B107" s="111"/>
      <c r="C107" s="111"/>
      <c r="D107" s="111"/>
      <c r="E107" s="6"/>
      <c r="F107" s="118" t="s">
        <v>584</v>
      </c>
      <c r="G107" s="6"/>
      <c r="H107" s="6" t="s">
        <v>601</v>
      </c>
      <c r="I107" s="6"/>
      <c r="J107" s="1"/>
      <c r="K107" s="6"/>
      <c r="L107" s="6"/>
      <c r="M107" s="6"/>
      <c r="N107" s="1"/>
      <c r="O107" s="1"/>
      <c r="R107" s="1"/>
      <c r="S107" s="6"/>
      <c r="T107" s="1"/>
      <c r="U107" s="1"/>
      <c r="V107" s="1"/>
      <c r="W107" s="1"/>
      <c r="X107" s="1"/>
      <c r="Y107" s="1"/>
      <c r="Z107" s="1"/>
      <c r="AA107" s="1"/>
    </row>
    <row r="108" spans="1:27" ht="12.75" customHeight="1">
      <c r="A108" s="117"/>
      <c r="B108" s="111"/>
      <c r="C108" s="111"/>
      <c r="D108" s="111"/>
      <c r="E108" s="6"/>
      <c r="F108" s="118"/>
      <c r="G108" s="6"/>
      <c r="H108" s="6"/>
      <c r="I108" s="6"/>
      <c r="J108" s="1"/>
      <c r="K108" s="6"/>
      <c r="L108" s="6"/>
      <c r="M108" s="6"/>
      <c r="N108" s="1"/>
      <c r="O108" s="1"/>
      <c r="R108" s="1"/>
      <c r="S108" s="54"/>
      <c r="T108" s="1"/>
      <c r="U108" s="1"/>
      <c r="V108" s="1"/>
      <c r="W108" s="1"/>
      <c r="X108" s="1"/>
      <c r="Y108" s="1"/>
      <c r="Z108" s="1"/>
      <c r="AA108" s="1"/>
    </row>
    <row r="109" spans="1:27" ht="12.75" customHeight="1">
      <c r="A109" s="117"/>
      <c r="B109" s="111"/>
      <c r="C109" s="111"/>
      <c r="D109" s="111"/>
      <c r="E109" s="6"/>
      <c r="F109" s="118"/>
      <c r="G109" s="54"/>
      <c r="H109" s="37"/>
      <c r="I109" s="54"/>
      <c r="J109" s="6"/>
      <c r="K109" s="131"/>
      <c r="L109" s="132"/>
      <c r="M109" s="6"/>
      <c r="N109" s="101"/>
      <c r="O109" s="133"/>
      <c r="P109" s="1"/>
      <c r="Q109" s="223"/>
      <c r="R109" s="1"/>
      <c r="S109" s="6"/>
      <c r="T109" s="1"/>
      <c r="U109" s="1"/>
      <c r="V109" s="1"/>
      <c r="W109" s="1"/>
      <c r="X109" s="1"/>
      <c r="Y109" s="1"/>
      <c r="Z109" s="1"/>
      <c r="AA109" s="1"/>
    </row>
    <row r="110" spans="1:27" ht="12.75" customHeight="1">
      <c r="A110" s="117"/>
      <c r="B110" s="111"/>
      <c r="C110" s="111"/>
      <c r="D110" s="111"/>
      <c r="E110" s="6"/>
      <c r="F110" s="118"/>
      <c r="G110" s="54"/>
      <c r="H110" s="37"/>
      <c r="I110" s="54"/>
      <c r="J110" s="6"/>
      <c r="K110" s="131"/>
      <c r="L110" s="132"/>
      <c r="M110" s="6"/>
      <c r="N110" s="101"/>
      <c r="O110" s="133"/>
      <c r="P110" s="1"/>
      <c r="Q110" s="223"/>
      <c r="R110" s="1"/>
      <c r="S110" s="6"/>
      <c r="T110" s="1"/>
      <c r="U110" s="1"/>
      <c r="V110" s="1"/>
      <c r="W110" s="1"/>
      <c r="X110" s="1"/>
      <c r="Y110" s="1"/>
      <c r="Z110" s="1"/>
      <c r="AA110" s="1"/>
    </row>
    <row r="111" spans="1:27" ht="12.75" customHeight="1">
      <c r="A111" s="117"/>
      <c r="B111" s="111"/>
      <c r="C111" s="111"/>
      <c r="D111" s="111"/>
      <c r="E111" s="6"/>
      <c r="F111" s="118"/>
      <c r="G111" s="54"/>
      <c r="H111" s="37"/>
      <c r="I111" s="54"/>
      <c r="J111" s="6"/>
      <c r="K111" s="131"/>
      <c r="L111" s="132"/>
      <c r="M111" s="6"/>
      <c r="N111" s="101"/>
      <c r="O111" s="133"/>
      <c r="P111" s="1"/>
      <c r="Q111" s="223"/>
      <c r="R111" s="1"/>
      <c r="S111" s="6"/>
      <c r="T111" s="1"/>
      <c r="U111" s="1"/>
      <c r="V111" s="1"/>
      <c r="W111" s="1"/>
      <c r="X111" s="1"/>
      <c r="Y111" s="1"/>
      <c r="Z111" s="1"/>
      <c r="AA111" s="1"/>
    </row>
    <row r="112" spans="1:27" ht="12.75" customHeight="1">
      <c r="A112" s="117"/>
      <c r="B112" s="111"/>
      <c r="C112" s="111"/>
      <c r="D112" s="111"/>
      <c r="E112" s="6"/>
      <c r="F112" s="118"/>
      <c r="G112" s="54"/>
      <c r="H112" s="37"/>
      <c r="I112" s="54"/>
      <c r="J112" s="6"/>
      <c r="K112" s="131"/>
      <c r="L112" s="132"/>
      <c r="M112" s="6"/>
      <c r="N112" s="101"/>
      <c r="O112" s="133"/>
      <c r="P112" s="1"/>
      <c r="Q112" s="223"/>
      <c r="R112" s="1"/>
      <c r="S112" s="6"/>
      <c r="T112" s="1"/>
      <c r="U112" s="1"/>
      <c r="V112" s="1"/>
      <c r="W112" s="1"/>
      <c r="X112" s="1"/>
      <c r="Y112" s="1"/>
      <c r="Z112" s="1"/>
      <c r="AA112" s="1"/>
    </row>
    <row r="113" spans="1:27" ht="12.75" customHeight="1">
      <c r="A113" s="117"/>
      <c r="B113" s="111"/>
      <c r="C113" s="111"/>
      <c r="D113" s="111"/>
      <c r="E113" s="6"/>
      <c r="F113" s="118"/>
      <c r="G113" s="54"/>
      <c r="H113" s="37"/>
      <c r="I113" s="54"/>
      <c r="J113" s="6"/>
      <c r="K113" s="131"/>
      <c r="L113" s="132"/>
      <c r="M113" s="6"/>
      <c r="N113" s="101"/>
      <c r="O113" s="133"/>
      <c r="P113" s="1"/>
      <c r="Q113" s="223"/>
      <c r="R113" s="1"/>
      <c r="S113" s="6"/>
      <c r="T113" s="1"/>
      <c r="U113" s="1"/>
      <c r="V113" s="1"/>
      <c r="W113" s="1"/>
      <c r="X113" s="1"/>
      <c r="Y113" s="1"/>
      <c r="Z113" s="1"/>
      <c r="AA113" s="1"/>
    </row>
    <row r="114" spans="1:27" ht="12.75" customHeight="1">
      <c r="A114" s="117"/>
      <c r="B114" s="111"/>
      <c r="C114" s="111"/>
      <c r="D114" s="111"/>
      <c r="E114" s="6"/>
      <c r="F114" s="118"/>
      <c r="G114" s="54"/>
      <c r="H114" s="37"/>
      <c r="I114" s="54"/>
      <c r="J114" s="6"/>
      <c r="K114" s="131"/>
      <c r="L114" s="132"/>
      <c r="M114" s="6"/>
      <c r="N114" s="101"/>
      <c r="O114" s="133"/>
      <c r="P114" s="1"/>
      <c r="Q114" s="223"/>
      <c r="R114" s="1"/>
      <c r="S114" s="6"/>
      <c r="T114" s="1"/>
      <c r="U114" s="1"/>
      <c r="V114" s="1"/>
      <c r="W114" s="1"/>
      <c r="X114" s="1"/>
      <c r="Y114" s="1"/>
      <c r="Z114" s="1"/>
      <c r="AA114" s="1"/>
    </row>
    <row r="115" spans="1:27" ht="12.75" customHeight="1">
      <c r="A115" s="54"/>
      <c r="B115" s="100"/>
      <c r="C115" s="100"/>
      <c r="D115" s="37"/>
      <c r="E115" s="54"/>
      <c r="F115" s="54"/>
      <c r="G115" s="54"/>
      <c r="H115" s="37"/>
      <c r="I115" s="54"/>
      <c r="J115" s="6"/>
      <c r="K115" s="131"/>
      <c r="L115" s="132"/>
      <c r="M115" s="6"/>
      <c r="N115" s="101"/>
      <c r="O115" s="133"/>
      <c r="P115" s="1"/>
      <c r="Q115" s="223"/>
      <c r="R115" s="1"/>
      <c r="S115" s="6"/>
      <c r="T115" s="1"/>
      <c r="U115" s="1"/>
      <c r="V115" s="1"/>
      <c r="W115" s="1"/>
      <c r="X115" s="1"/>
      <c r="Y115" s="1"/>
      <c r="Z115" s="1"/>
      <c r="AA115" s="1"/>
    </row>
    <row r="116" spans="1:27" ht="38.25" customHeight="1">
      <c r="A116" s="37"/>
      <c r="B116" s="147" t="s">
        <v>602</v>
      </c>
      <c r="C116" s="147"/>
      <c r="D116" s="147"/>
      <c r="E116" s="147"/>
      <c r="F116" s="6"/>
      <c r="G116" s="6"/>
      <c r="H116" s="127"/>
      <c r="I116" s="6"/>
      <c r="J116" s="127"/>
      <c r="K116" s="128"/>
      <c r="L116" s="6"/>
      <c r="M116" s="6"/>
      <c r="N116" s="1"/>
      <c r="O116" s="1"/>
      <c r="P116" s="1"/>
      <c r="Q116" s="223"/>
      <c r="R116" s="1"/>
      <c r="S116" s="6"/>
      <c r="T116" s="1"/>
      <c r="U116" s="1"/>
      <c r="V116" s="1"/>
      <c r="W116" s="1"/>
      <c r="X116" s="1"/>
      <c r="Y116" s="1"/>
      <c r="Z116" s="1"/>
      <c r="AA116" s="1"/>
    </row>
    <row r="117" spans="1:27" ht="12.75" customHeight="1">
      <c r="A117" s="92" t="s">
        <v>16</v>
      </c>
      <c r="B117" s="93" t="s">
        <v>551</v>
      </c>
      <c r="C117" s="93"/>
      <c r="D117" s="94" t="s">
        <v>562</v>
      </c>
      <c r="E117" s="93" t="s">
        <v>563</v>
      </c>
      <c r="F117" s="93" t="s">
        <v>564</v>
      </c>
      <c r="G117" s="93" t="s">
        <v>603</v>
      </c>
      <c r="H117" s="93" t="s">
        <v>604</v>
      </c>
      <c r="I117" s="93" t="s">
        <v>567</v>
      </c>
      <c r="J117" s="148" t="s">
        <v>568</v>
      </c>
      <c r="K117" s="93" t="s">
        <v>569</v>
      </c>
      <c r="L117" s="93" t="s">
        <v>605</v>
      </c>
      <c r="M117" s="93" t="s">
        <v>572</v>
      </c>
      <c r="N117" s="94" t="s">
        <v>573</v>
      </c>
      <c r="O117" s="1"/>
      <c r="P117" s="1"/>
      <c r="Q117" s="223"/>
      <c r="R117" s="1"/>
      <c r="S117" s="6"/>
      <c r="T117" s="1"/>
      <c r="U117" s="1"/>
      <c r="V117" s="1"/>
      <c r="W117" s="1"/>
      <c r="X117" s="1"/>
      <c r="Y117" s="1"/>
      <c r="Z117" s="1"/>
      <c r="AA117" s="1"/>
    </row>
    <row r="118" spans="1:27" ht="12.75" customHeight="1">
      <c r="A118" s="149">
        <v>1</v>
      </c>
      <c r="B118" s="150">
        <v>41579</v>
      </c>
      <c r="C118" s="150"/>
      <c r="D118" s="151" t="s">
        <v>606</v>
      </c>
      <c r="E118" s="152" t="s">
        <v>575</v>
      </c>
      <c r="F118" s="153">
        <v>82</v>
      </c>
      <c r="G118" s="152" t="s">
        <v>607</v>
      </c>
      <c r="H118" s="152">
        <v>100</v>
      </c>
      <c r="I118" s="154">
        <v>100</v>
      </c>
      <c r="J118" s="155" t="s">
        <v>608</v>
      </c>
      <c r="K118" s="156">
        <f aca="true" t="shared" si="50" ref="K118:K149">H118-F118</f>
        <v>18</v>
      </c>
      <c r="L118" s="157">
        <f aca="true" t="shared" si="51" ref="L118:L149">K118/F118</f>
        <v>0.21951219512195122</v>
      </c>
      <c r="M118" s="152" t="s">
        <v>578</v>
      </c>
      <c r="N118" s="158">
        <v>42657</v>
      </c>
      <c r="O118" s="1"/>
      <c r="P118" s="1"/>
      <c r="Q118" s="223"/>
      <c r="R118" s="1"/>
      <c r="S118" s="6"/>
      <c r="T118" s="1"/>
      <c r="U118" s="1"/>
      <c r="V118" s="1"/>
      <c r="W118" s="1"/>
      <c r="X118" s="1"/>
      <c r="Y118" s="1"/>
      <c r="Z118" s="1"/>
      <c r="AA118" s="1"/>
    </row>
    <row r="119" spans="1:27" ht="12.75" customHeight="1">
      <c r="A119" s="149">
        <v>2</v>
      </c>
      <c r="B119" s="150">
        <v>41794</v>
      </c>
      <c r="C119" s="150"/>
      <c r="D119" s="151" t="s">
        <v>609</v>
      </c>
      <c r="E119" s="152" t="s">
        <v>587</v>
      </c>
      <c r="F119" s="153">
        <v>257</v>
      </c>
      <c r="G119" s="152" t="s">
        <v>607</v>
      </c>
      <c r="H119" s="152">
        <v>300</v>
      </c>
      <c r="I119" s="154">
        <v>300</v>
      </c>
      <c r="J119" s="155" t="s">
        <v>608</v>
      </c>
      <c r="K119" s="156">
        <f t="shared" si="50"/>
        <v>43</v>
      </c>
      <c r="L119" s="157">
        <f t="shared" si="51"/>
        <v>0.16731517509727625</v>
      </c>
      <c r="M119" s="152" t="s">
        <v>578</v>
      </c>
      <c r="N119" s="158">
        <v>41822</v>
      </c>
      <c r="O119" s="1"/>
      <c r="P119" s="1"/>
      <c r="Q119" s="223"/>
      <c r="R119" s="1"/>
      <c r="S119" s="6"/>
      <c r="T119" s="1"/>
      <c r="U119" s="1"/>
      <c r="V119" s="1"/>
      <c r="W119" s="1"/>
      <c r="X119" s="1"/>
      <c r="Y119" s="1"/>
      <c r="Z119" s="1"/>
      <c r="AA119" s="1"/>
    </row>
    <row r="120" spans="1:27" ht="12.75" customHeight="1">
      <c r="A120" s="149">
        <v>3</v>
      </c>
      <c r="B120" s="150">
        <v>41828</v>
      </c>
      <c r="C120" s="150"/>
      <c r="D120" s="151" t="s">
        <v>610</v>
      </c>
      <c r="E120" s="152" t="s">
        <v>587</v>
      </c>
      <c r="F120" s="153">
        <v>393</v>
      </c>
      <c r="G120" s="152" t="s">
        <v>607</v>
      </c>
      <c r="H120" s="152">
        <v>468</v>
      </c>
      <c r="I120" s="154">
        <v>468</v>
      </c>
      <c r="J120" s="155" t="s">
        <v>608</v>
      </c>
      <c r="K120" s="156">
        <f t="shared" si="50"/>
        <v>75</v>
      </c>
      <c r="L120" s="157">
        <f t="shared" si="51"/>
        <v>0.19083969465648856</v>
      </c>
      <c r="M120" s="152" t="s">
        <v>578</v>
      </c>
      <c r="N120" s="158">
        <v>41863</v>
      </c>
      <c r="O120" s="1"/>
      <c r="P120" s="1"/>
      <c r="Q120" s="223"/>
      <c r="R120" s="1"/>
      <c r="S120" s="6"/>
      <c r="T120" s="1"/>
      <c r="U120" s="1"/>
      <c r="V120" s="1"/>
      <c r="W120" s="1"/>
      <c r="X120" s="1"/>
      <c r="Y120" s="1"/>
      <c r="Z120" s="1"/>
      <c r="AA120" s="1"/>
    </row>
    <row r="121" spans="1:27" ht="12.75" customHeight="1">
      <c r="A121" s="149">
        <v>4</v>
      </c>
      <c r="B121" s="150">
        <v>41857</v>
      </c>
      <c r="C121" s="150"/>
      <c r="D121" s="151" t="s">
        <v>611</v>
      </c>
      <c r="E121" s="152" t="s">
        <v>587</v>
      </c>
      <c r="F121" s="153">
        <v>205</v>
      </c>
      <c r="G121" s="152" t="s">
        <v>607</v>
      </c>
      <c r="H121" s="152">
        <v>275</v>
      </c>
      <c r="I121" s="154">
        <v>250</v>
      </c>
      <c r="J121" s="155" t="s">
        <v>608</v>
      </c>
      <c r="K121" s="156">
        <f t="shared" si="50"/>
        <v>70</v>
      </c>
      <c r="L121" s="157">
        <f t="shared" si="51"/>
        <v>0.34146341463414637</v>
      </c>
      <c r="M121" s="152" t="s">
        <v>578</v>
      </c>
      <c r="N121" s="158">
        <v>41962</v>
      </c>
      <c r="O121" s="1"/>
      <c r="P121" s="1"/>
      <c r="Q121" s="223"/>
      <c r="R121" s="1"/>
      <c r="S121" s="6"/>
      <c r="T121" s="1"/>
      <c r="U121" s="1"/>
      <c r="V121" s="1"/>
      <c r="W121" s="1"/>
      <c r="X121" s="1"/>
      <c r="Y121" s="1"/>
      <c r="Z121" s="1"/>
      <c r="AA121" s="1"/>
    </row>
    <row r="122" spans="1:27" ht="12.75" customHeight="1">
      <c r="A122" s="149">
        <v>5</v>
      </c>
      <c r="B122" s="150">
        <v>41886</v>
      </c>
      <c r="C122" s="150"/>
      <c r="D122" s="151" t="s">
        <v>612</v>
      </c>
      <c r="E122" s="152" t="s">
        <v>587</v>
      </c>
      <c r="F122" s="153">
        <v>162</v>
      </c>
      <c r="G122" s="152" t="s">
        <v>607</v>
      </c>
      <c r="H122" s="152">
        <v>190</v>
      </c>
      <c r="I122" s="154">
        <v>190</v>
      </c>
      <c r="J122" s="155" t="s">
        <v>608</v>
      </c>
      <c r="K122" s="156">
        <f t="shared" si="50"/>
        <v>28</v>
      </c>
      <c r="L122" s="157">
        <f t="shared" si="51"/>
        <v>0.1728395061728395</v>
      </c>
      <c r="M122" s="152" t="s">
        <v>578</v>
      </c>
      <c r="N122" s="158">
        <v>42006</v>
      </c>
      <c r="O122" s="1"/>
      <c r="P122" s="1"/>
      <c r="Q122" s="223"/>
      <c r="R122" s="1"/>
      <c r="S122" s="6"/>
      <c r="T122" s="1"/>
      <c r="U122" s="1"/>
      <c r="V122" s="1"/>
      <c r="W122" s="1"/>
      <c r="X122" s="1"/>
      <c r="Y122" s="1"/>
      <c r="Z122" s="1"/>
      <c r="AA122" s="1"/>
    </row>
    <row r="123" spans="1:27" ht="12.75" customHeight="1">
      <c r="A123" s="149">
        <v>6</v>
      </c>
      <c r="B123" s="150">
        <v>41886</v>
      </c>
      <c r="C123" s="150"/>
      <c r="D123" s="151" t="s">
        <v>613</v>
      </c>
      <c r="E123" s="152" t="s">
        <v>587</v>
      </c>
      <c r="F123" s="153">
        <v>75</v>
      </c>
      <c r="G123" s="152" t="s">
        <v>607</v>
      </c>
      <c r="H123" s="152">
        <v>91.5</v>
      </c>
      <c r="I123" s="154" t="s">
        <v>600</v>
      </c>
      <c r="J123" s="155" t="s">
        <v>614</v>
      </c>
      <c r="K123" s="156">
        <f t="shared" si="50"/>
        <v>16.5</v>
      </c>
      <c r="L123" s="157">
        <f t="shared" si="51"/>
        <v>0.22</v>
      </c>
      <c r="M123" s="152" t="s">
        <v>578</v>
      </c>
      <c r="N123" s="158">
        <v>41954</v>
      </c>
      <c r="O123" s="1"/>
      <c r="P123" s="1"/>
      <c r="Q123" s="223"/>
      <c r="R123" s="1"/>
      <c r="S123" s="6"/>
      <c r="T123" s="1"/>
      <c r="U123" s="1"/>
      <c r="V123" s="1"/>
      <c r="W123" s="1"/>
      <c r="X123" s="1"/>
      <c r="Y123" s="1"/>
      <c r="Z123" s="1"/>
      <c r="AA123" s="1"/>
    </row>
    <row r="124" spans="1:27" ht="12.75" customHeight="1">
      <c r="A124" s="149">
        <v>7</v>
      </c>
      <c r="B124" s="150">
        <v>41913</v>
      </c>
      <c r="C124" s="150"/>
      <c r="D124" s="151" t="s">
        <v>615</v>
      </c>
      <c r="E124" s="152" t="s">
        <v>587</v>
      </c>
      <c r="F124" s="153">
        <v>850</v>
      </c>
      <c r="G124" s="152" t="s">
        <v>607</v>
      </c>
      <c r="H124" s="152">
        <v>982.5</v>
      </c>
      <c r="I124" s="154">
        <v>1050</v>
      </c>
      <c r="J124" s="155" t="s">
        <v>616</v>
      </c>
      <c r="K124" s="156">
        <f t="shared" si="50"/>
        <v>132.5</v>
      </c>
      <c r="L124" s="157">
        <f t="shared" si="51"/>
        <v>0.15588235294117647</v>
      </c>
      <c r="M124" s="152" t="s">
        <v>578</v>
      </c>
      <c r="N124" s="158">
        <v>42039</v>
      </c>
      <c r="O124" s="1"/>
      <c r="P124" s="1"/>
      <c r="Q124" s="223"/>
      <c r="R124" s="1"/>
      <c r="S124" s="6"/>
      <c r="T124" s="1"/>
      <c r="U124" s="1"/>
      <c r="V124" s="1"/>
      <c r="W124" s="1"/>
      <c r="X124" s="1"/>
      <c r="Y124" s="1"/>
      <c r="Z124" s="1"/>
      <c r="AA124" s="1"/>
    </row>
    <row r="125" spans="1:27" ht="12.75" customHeight="1">
      <c r="A125" s="149">
        <v>8</v>
      </c>
      <c r="B125" s="150">
        <v>41913</v>
      </c>
      <c r="C125" s="150"/>
      <c r="D125" s="151" t="s">
        <v>617</v>
      </c>
      <c r="E125" s="152" t="s">
        <v>587</v>
      </c>
      <c r="F125" s="153">
        <v>475</v>
      </c>
      <c r="G125" s="152" t="s">
        <v>607</v>
      </c>
      <c r="H125" s="152">
        <v>515</v>
      </c>
      <c r="I125" s="154">
        <v>600</v>
      </c>
      <c r="J125" s="155" t="s">
        <v>618</v>
      </c>
      <c r="K125" s="156">
        <f t="shared" si="50"/>
        <v>40</v>
      </c>
      <c r="L125" s="157">
        <f t="shared" si="51"/>
        <v>0.08421052631578947</v>
      </c>
      <c r="M125" s="152" t="s">
        <v>578</v>
      </c>
      <c r="N125" s="158">
        <v>41939</v>
      </c>
      <c r="O125" s="1"/>
      <c r="P125" s="1"/>
      <c r="Q125" s="223"/>
      <c r="R125" s="1"/>
      <c r="S125" s="6"/>
      <c r="T125" s="1"/>
      <c r="U125" s="1"/>
      <c r="V125" s="1"/>
      <c r="W125" s="1"/>
      <c r="X125" s="1"/>
      <c r="Y125" s="1"/>
      <c r="Z125" s="1"/>
      <c r="AA125" s="1"/>
    </row>
    <row r="126" spans="1:27" ht="12.75" customHeight="1">
      <c r="A126" s="149">
        <v>9</v>
      </c>
      <c r="B126" s="150">
        <v>41913</v>
      </c>
      <c r="C126" s="150"/>
      <c r="D126" s="151" t="s">
        <v>619</v>
      </c>
      <c r="E126" s="152" t="s">
        <v>587</v>
      </c>
      <c r="F126" s="153">
        <v>86</v>
      </c>
      <c r="G126" s="152" t="s">
        <v>607</v>
      </c>
      <c r="H126" s="152">
        <v>99</v>
      </c>
      <c r="I126" s="154">
        <v>140</v>
      </c>
      <c r="J126" s="155" t="s">
        <v>620</v>
      </c>
      <c r="K126" s="156">
        <f t="shared" si="50"/>
        <v>13</v>
      </c>
      <c r="L126" s="157">
        <f t="shared" si="51"/>
        <v>0.1511627906976744</v>
      </c>
      <c r="M126" s="152" t="s">
        <v>578</v>
      </c>
      <c r="N126" s="158">
        <v>41939</v>
      </c>
      <c r="O126" s="1"/>
      <c r="P126" s="1"/>
      <c r="Q126" s="223"/>
      <c r="R126" s="1"/>
      <c r="S126" s="6"/>
      <c r="T126" s="1"/>
      <c r="U126" s="1"/>
      <c r="V126" s="1"/>
      <c r="W126" s="1"/>
      <c r="X126" s="1"/>
      <c r="Y126" s="1"/>
      <c r="Z126" s="1"/>
      <c r="AA126" s="1"/>
    </row>
    <row r="127" spans="1:27" ht="12.75" customHeight="1">
      <c r="A127" s="149">
        <v>10</v>
      </c>
      <c r="B127" s="150">
        <v>41926</v>
      </c>
      <c r="C127" s="150"/>
      <c r="D127" s="151" t="s">
        <v>621</v>
      </c>
      <c r="E127" s="152" t="s">
        <v>587</v>
      </c>
      <c r="F127" s="153">
        <v>496.6</v>
      </c>
      <c r="G127" s="152" t="s">
        <v>607</v>
      </c>
      <c r="H127" s="152">
        <v>621</v>
      </c>
      <c r="I127" s="154">
        <v>580</v>
      </c>
      <c r="J127" s="155" t="s">
        <v>608</v>
      </c>
      <c r="K127" s="156">
        <f t="shared" si="50"/>
        <v>124.39999999999998</v>
      </c>
      <c r="L127" s="157">
        <f t="shared" si="51"/>
        <v>0.25050342327829234</v>
      </c>
      <c r="M127" s="152" t="s">
        <v>578</v>
      </c>
      <c r="N127" s="158">
        <v>42605</v>
      </c>
      <c r="O127" s="1"/>
      <c r="P127" s="1"/>
      <c r="Q127" s="223"/>
      <c r="R127" s="1"/>
      <c r="S127" s="6"/>
      <c r="T127" s="1"/>
      <c r="U127" s="1"/>
      <c r="V127" s="1"/>
      <c r="W127" s="1"/>
      <c r="X127" s="1"/>
      <c r="Y127" s="1"/>
      <c r="Z127" s="1"/>
      <c r="AA127" s="1"/>
    </row>
    <row r="128" spans="1:27" ht="12.75" customHeight="1">
      <c r="A128" s="149">
        <v>11</v>
      </c>
      <c r="B128" s="150">
        <v>41926</v>
      </c>
      <c r="C128" s="150"/>
      <c r="D128" s="151" t="s">
        <v>622</v>
      </c>
      <c r="E128" s="152" t="s">
        <v>587</v>
      </c>
      <c r="F128" s="153">
        <v>2481.9</v>
      </c>
      <c r="G128" s="152" t="s">
        <v>607</v>
      </c>
      <c r="H128" s="152">
        <v>2840</v>
      </c>
      <c r="I128" s="154">
        <v>2870</v>
      </c>
      <c r="J128" s="155" t="s">
        <v>623</v>
      </c>
      <c r="K128" s="156">
        <f t="shared" si="50"/>
        <v>358.0999999999999</v>
      </c>
      <c r="L128" s="157">
        <f t="shared" si="51"/>
        <v>0.14428462065353154</v>
      </c>
      <c r="M128" s="152" t="s">
        <v>578</v>
      </c>
      <c r="N128" s="158">
        <v>42017</v>
      </c>
      <c r="O128" s="1"/>
      <c r="P128" s="1"/>
      <c r="Q128" s="223"/>
      <c r="R128" s="1"/>
      <c r="S128" s="6"/>
      <c r="T128" s="1"/>
      <c r="U128" s="1"/>
      <c r="V128" s="1"/>
      <c r="W128" s="1"/>
      <c r="X128" s="1"/>
      <c r="Y128" s="1"/>
      <c r="Z128" s="1"/>
      <c r="AA128" s="1"/>
    </row>
    <row r="129" spans="1:27" ht="12.75" customHeight="1">
      <c r="A129" s="149">
        <v>12</v>
      </c>
      <c r="B129" s="150">
        <v>41928</v>
      </c>
      <c r="C129" s="150"/>
      <c r="D129" s="151" t="s">
        <v>624</v>
      </c>
      <c r="E129" s="152" t="s">
        <v>587</v>
      </c>
      <c r="F129" s="153">
        <v>84.5</v>
      </c>
      <c r="G129" s="152" t="s">
        <v>607</v>
      </c>
      <c r="H129" s="152">
        <v>93</v>
      </c>
      <c r="I129" s="154">
        <v>110</v>
      </c>
      <c r="J129" s="155" t="s">
        <v>625</v>
      </c>
      <c r="K129" s="156">
        <f t="shared" si="50"/>
        <v>8.5</v>
      </c>
      <c r="L129" s="157">
        <f t="shared" si="51"/>
        <v>0.10059171597633136</v>
      </c>
      <c r="M129" s="152" t="s">
        <v>578</v>
      </c>
      <c r="N129" s="158">
        <v>41939</v>
      </c>
      <c r="O129" s="1"/>
      <c r="P129" s="1"/>
      <c r="Q129" s="223"/>
      <c r="R129" s="1"/>
      <c r="S129" s="6"/>
      <c r="T129" s="1"/>
      <c r="U129" s="1"/>
      <c r="V129" s="1"/>
      <c r="W129" s="1"/>
      <c r="X129" s="1"/>
      <c r="Y129" s="1"/>
      <c r="Z129" s="1"/>
      <c r="AA129" s="1"/>
    </row>
    <row r="130" spans="1:27" ht="12.75" customHeight="1">
      <c r="A130" s="149">
        <v>13</v>
      </c>
      <c r="B130" s="150">
        <v>41928</v>
      </c>
      <c r="C130" s="150"/>
      <c r="D130" s="151" t="s">
        <v>626</v>
      </c>
      <c r="E130" s="152" t="s">
        <v>587</v>
      </c>
      <c r="F130" s="153">
        <v>401</v>
      </c>
      <c r="G130" s="152" t="s">
        <v>607</v>
      </c>
      <c r="H130" s="152">
        <v>428</v>
      </c>
      <c r="I130" s="154">
        <v>450</v>
      </c>
      <c r="J130" s="155" t="s">
        <v>627</v>
      </c>
      <c r="K130" s="156">
        <f t="shared" si="50"/>
        <v>27</v>
      </c>
      <c r="L130" s="157">
        <f t="shared" si="51"/>
        <v>0.06733167082294264</v>
      </c>
      <c r="M130" s="152" t="s">
        <v>578</v>
      </c>
      <c r="N130" s="158">
        <v>42020</v>
      </c>
      <c r="O130" s="1"/>
      <c r="P130" s="1"/>
      <c r="Q130" s="223"/>
      <c r="R130" s="1"/>
      <c r="S130" s="6"/>
      <c r="T130" s="1"/>
      <c r="U130" s="1"/>
      <c r="V130" s="1"/>
      <c r="W130" s="1"/>
      <c r="X130" s="1"/>
      <c r="Y130" s="1"/>
      <c r="Z130" s="1"/>
      <c r="AA130" s="1"/>
    </row>
    <row r="131" spans="1:27" ht="12.75" customHeight="1">
      <c r="A131" s="149">
        <v>14</v>
      </c>
      <c r="B131" s="150">
        <v>41928</v>
      </c>
      <c r="C131" s="150"/>
      <c r="D131" s="151" t="s">
        <v>628</v>
      </c>
      <c r="E131" s="152" t="s">
        <v>587</v>
      </c>
      <c r="F131" s="153">
        <v>101</v>
      </c>
      <c r="G131" s="152" t="s">
        <v>607</v>
      </c>
      <c r="H131" s="152">
        <v>112</v>
      </c>
      <c r="I131" s="154">
        <v>120</v>
      </c>
      <c r="J131" s="155" t="s">
        <v>629</v>
      </c>
      <c r="K131" s="156">
        <f t="shared" si="50"/>
        <v>11</v>
      </c>
      <c r="L131" s="157">
        <f t="shared" si="51"/>
        <v>0.10891089108910891</v>
      </c>
      <c r="M131" s="152" t="s">
        <v>578</v>
      </c>
      <c r="N131" s="158">
        <v>41939</v>
      </c>
      <c r="O131" s="1"/>
      <c r="P131" s="1"/>
      <c r="Q131" s="223"/>
      <c r="R131" s="1"/>
      <c r="S131" s="6"/>
      <c r="T131" s="1"/>
      <c r="U131" s="1"/>
      <c r="V131" s="1"/>
      <c r="W131" s="1"/>
      <c r="X131" s="1"/>
      <c r="Y131" s="1"/>
      <c r="Z131" s="1"/>
      <c r="AA131" s="1"/>
    </row>
    <row r="132" spans="1:27" ht="12.75" customHeight="1">
      <c r="A132" s="149">
        <v>15</v>
      </c>
      <c r="B132" s="150">
        <v>41954</v>
      </c>
      <c r="C132" s="150"/>
      <c r="D132" s="151" t="s">
        <v>630</v>
      </c>
      <c r="E132" s="152" t="s">
        <v>587</v>
      </c>
      <c r="F132" s="153">
        <v>59</v>
      </c>
      <c r="G132" s="152" t="s">
        <v>607</v>
      </c>
      <c r="H132" s="152">
        <v>76</v>
      </c>
      <c r="I132" s="154">
        <v>76</v>
      </c>
      <c r="J132" s="155" t="s">
        <v>608</v>
      </c>
      <c r="K132" s="156">
        <f t="shared" si="50"/>
        <v>17</v>
      </c>
      <c r="L132" s="157">
        <f t="shared" si="51"/>
        <v>0.288135593220339</v>
      </c>
      <c r="M132" s="152" t="s">
        <v>578</v>
      </c>
      <c r="N132" s="158">
        <v>43032</v>
      </c>
      <c r="O132" s="1"/>
      <c r="P132" s="1"/>
      <c r="Q132" s="223"/>
      <c r="R132" s="1"/>
      <c r="S132" s="6"/>
      <c r="T132" s="1"/>
      <c r="U132" s="1"/>
      <c r="V132" s="1"/>
      <c r="W132" s="1"/>
      <c r="X132" s="1"/>
      <c r="Y132" s="1"/>
      <c r="Z132" s="1"/>
      <c r="AA132" s="1"/>
    </row>
    <row r="133" spans="1:27" ht="12.75" customHeight="1">
      <c r="A133" s="149">
        <v>16</v>
      </c>
      <c r="B133" s="150">
        <v>41954</v>
      </c>
      <c r="C133" s="150"/>
      <c r="D133" s="151" t="s">
        <v>619</v>
      </c>
      <c r="E133" s="152" t="s">
        <v>587</v>
      </c>
      <c r="F133" s="153">
        <v>99</v>
      </c>
      <c r="G133" s="152" t="s">
        <v>607</v>
      </c>
      <c r="H133" s="152">
        <v>120</v>
      </c>
      <c r="I133" s="154">
        <v>120</v>
      </c>
      <c r="J133" s="155" t="s">
        <v>596</v>
      </c>
      <c r="K133" s="156">
        <f t="shared" si="50"/>
        <v>21</v>
      </c>
      <c r="L133" s="157">
        <f t="shared" si="51"/>
        <v>0.21212121212121213</v>
      </c>
      <c r="M133" s="152" t="s">
        <v>578</v>
      </c>
      <c r="N133" s="158">
        <v>41960</v>
      </c>
      <c r="O133" s="1"/>
      <c r="P133" s="1"/>
      <c r="Q133" s="223"/>
      <c r="R133" s="1"/>
      <c r="S133" s="6"/>
      <c r="T133" s="1"/>
      <c r="U133" s="1"/>
      <c r="V133" s="1"/>
      <c r="W133" s="1"/>
      <c r="X133" s="1"/>
      <c r="Y133" s="1"/>
      <c r="Z133" s="1"/>
      <c r="AA133" s="1"/>
    </row>
    <row r="134" spans="1:27" ht="12.75" customHeight="1">
      <c r="A134" s="149">
        <v>17</v>
      </c>
      <c r="B134" s="150">
        <v>41956</v>
      </c>
      <c r="C134" s="150"/>
      <c r="D134" s="151" t="s">
        <v>631</v>
      </c>
      <c r="E134" s="152" t="s">
        <v>587</v>
      </c>
      <c r="F134" s="153">
        <v>22</v>
      </c>
      <c r="G134" s="152" t="s">
        <v>607</v>
      </c>
      <c r="H134" s="152">
        <v>33.55</v>
      </c>
      <c r="I134" s="154">
        <v>32</v>
      </c>
      <c r="J134" s="155" t="s">
        <v>632</v>
      </c>
      <c r="K134" s="156">
        <f t="shared" si="50"/>
        <v>11.549999999999997</v>
      </c>
      <c r="L134" s="157">
        <f t="shared" si="51"/>
        <v>0.5249999999999999</v>
      </c>
      <c r="M134" s="152" t="s">
        <v>578</v>
      </c>
      <c r="N134" s="158">
        <v>42188</v>
      </c>
      <c r="O134" s="1"/>
      <c r="P134" s="1"/>
      <c r="Q134" s="223"/>
      <c r="R134" s="1"/>
      <c r="S134" s="6"/>
      <c r="T134" s="1"/>
      <c r="U134" s="1"/>
      <c r="V134" s="1"/>
      <c r="W134" s="1"/>
      <c r="X134" s="1"/>
      <c r="Y134" s="1"/>
      <c r="Z134" s="1"/>
      <c r="AA134" s="1"/>
    </row>
    <row r="135" spans="1:27" ht="12.75" customHeight="1">
      <c r="A135" s="149">
        <v>18</v>
      </c>
      <c r="B135" s="150">
        <v>41976</v>
      </c>
      <c r="C135" s="150"/>
      <c r="D135" s="151" t="s">
        <v>633</v>
      </c>
      <c r="E135" s="152" t="s">
        <v>587</v>
      </c>
      <c r="F135" s="153">
        <v>440</v>
      </c>
      <c r="G135" s="152" t="s">
        <v>607</v>
      </c>
      <c r="H135" s="152">
        <v>520</v>
      </c>
      <c r="I135" s="154">
        <v>520</v>
      </c>
      <c r="J135" s="155" t="s">
        <v>634</v>
      </c>
      <c r="K135" s="156">
        <f t="shared" si="50"/>
        <v>80</v>
      </c>
      <c r="L135" s="157">
        <f t="shared" si="51"/>
        <v>0.18181818181818182</v>
      </c>
      <c r="M135" s="152" t="s">
        <v>578</v>
      </c>
      <c r="N135" s="158">
        <v>42208</v>
      </c>
      <c r="O135" s="1"/>
      <c r="P135" s="1"/>
      <c r="Q135" s="223"/>
      <c r="R135" s="1"/>
      <c r="S135" s="6"/>
      <c r="T135" s="1"/>
      <c r="U135" s="1"/>
      <c r="V135" s="1"/>
      <c r="W135" s="1"/>
      <c r="X135" s="1"/>
      <c r="Y135" s="1"/>
      <c r="Z135" s="1"/>
      <c r="AA135" s="1"/>
    </row>
    <row r="136" spans="1:27" ht="12.75" customHeight="1">
      <c r="A136" s="149">
        <v>19</v>
      </c>
      <c r="B136" s="150">
        <v>41976</v>
      </c>
      <c r="C136" s="150"/>
      <c r="D136" s="151" t="s">
        <v>635</v>
      </c>
      <c r="E136" s="152" t="s">
        <v>587</v>
      </c>
      <c r="F136" s="153">
        <v>360</v>
      </c>
      <c r="G136" s="152" t="s">
        <v>607</v>
      </c>
      <c r="H136" s="152">
        <v>427</v>
      </c>
      <c r="I136" s="154">
        <v>425</v>
      </c>
      <c r="J136" s="155" t="s">
        <v>636</v>
      </c>
      <c r="K136" s="156">
        <f t="shared" si="50"/>
        <v>67</v>
      </c>
      <c r="L136" s="157">
        <f t="shared" si="51"/>
        <v>0.18611111111111112</v>
      </c>
      <c r="M136" s="152" t="s">
        <v>578</v>
      </c>
      <c r="N136" s="158">
        <v>42058</v>
      </c>
      <c r="O136" s="1"/>
      <c r="P136" s="1"/>
      <c r="Q136" s="223"/>
      <c r="R136" s="1"/>
      <c r="S136" s="6"/>
      <c r="T136" s="1"/>
      <c r="U136" s="1"/>
      <c r="V136" s="1"/>
      <c r="W136" s="1"/>
      <c r="X136" s="1"/>
      <c r="Y136" s="1"/>
      <c r="Z136" s="1"/>
      <c r="AA136" s="1"/>
    </row>
    <row r="137" spans="1:27" ht="12.75" customHeight="1">
      <c r="A137" s="149">
        <v>20</v>
      </c>
      <c r="B137" s="150">
        <v>42012</v>
      </c>
      <c r="C137" s="150"/>
      <c r="D137" s="151" t="s">
        <v>637</v>
      </c>
      <c r="E137" s="152" t="s">
        <v>587</v>
      </c>
      <c r="F137" s="153">
        <v>360</v>
      </c>
      <c r="G137" s="152" t="s">
        <v>607</v>
      </c>
      <c r="H137" s="152">
        <v>455</v>
      </c>
      <c r="I137" s="154">
        <v>420</v>
      </c>
      <c r="J137" s="155" t="s">
        <v>638</v>
      </c>
      <c r="K137" s="156">
        <f t="shared" si="50"/>
        <v>95</v>
      </c>
      <c r="L137" s="157">
        <f t="shared" si="51"/>
        <v>0.2638888888888889</v>
      </c>
      <c r="M137" s="152" t="s">
        <v>578</v>
      </c>
      <c r="N137" s="158">
        <v>42024</v>
      </c>
      <c r="O137" s="1"/>
      <c r="P137" s="1"/>
      <c r="Q137" s="223"/>
      <c r="R137" s="1"/>
      <c r="S137" s="6"/>
      <c r="T137" s="1"/>
      <c r="U137" s="1"/>
      <c r="V137" s="1"/>
      <c r="W137" s="1"/>
      <c r="X137" s="1"/>
      <c r="Y137" s="1"/>
      <c r="Z137" s="1"/>
      <c r="AA137" s="1"/>
    </row>
    <row r="138" spans="1:27" ht="12.75" customHeight="1">
      <c r="A138" s="149">
        <v>21</v>
      </c>
      <c r="B138" s="150">
        <v>42012</v>
      </c>
      <c r="C138" s="150"/>
      <c r="D138" s="151" t="s">
        <v>639</v>
      </c>
      <c r="E138" s="152" t="s">
        <v>587</v>
      </c>
      <c r="F138" s="153">
        <v>130</v>
      </c>
      <c r="G138" s="152"/>
      <c r="H138" s="152">
        <v>175.5</v>
      </c>
      <c r="I138" s="154">
        <v>165</v>
      </c>
      <c r="J138" s="155" t="s">
        <v>640</v>
      </c>
      <c r="K138" s="156">
        <f t="shared" si="50"/>
        <v>45.5</v>
      </c>
      <c r="L138" s="157">
        <f t="shared" si="51"/>
        <v>0.35</v>
      </c>
      <c r="M138" s="152" t="s">
        <v>578</v>
      </c>
      <c r="N138" s="158">
        <v>43088</v>
      </c>
      <c r="O138" s="1"/>
      <c r="P138" s="1"/>
      <c r="Q138" s="223"/>
      <c r="R138" s="1"/>
      <c r="S138" s="6"/>
      <c r="T138" s="1"/>
      <c r="U138" s="1"/>
      <c r="V138" s="1"/>
      <c r="W138" s="1"/>
      <c r="X138" s="1"/>
      <c r="Y138" s="1"/>
      <c r="Z138" s="1"/>
      <c r="AA138" s="1"/>
    </row>
    <row r="139" spans="1:27" ht="12.75" customHeight="1">
      <c r="A139" s="149">
        <v>22</v>
      </c>
      <c r="B139" s="150">
        <v>42040</v>
      </c>
      <c r="C139" s="150"/>
      <c r="D139" s="151" t="s">
        <v>397</v>
      </c>
      <c r="E139" s="152" t="s">
        <v>575</v>
      </c>
      <c r="F139" s="153">
        <v>98</v>
      </c>
      <c r="G139" s="152"/>
      <c r="H139" s="152">
        <v>120</v>
      </c>
      <c r="I139" s="154">
        <v>120</v>
      </c>
      <c r="J139" s="155" t="s">
        <v>608</v>
      </c>
      <c r="K139" s="156">
        <f t="shared" si="50"/>
        <v>22</v>
      </c>
      <c r="L139" s="157">
        <f t="shared" si="51"/>
        <v>0.22448979591836735</v>
      </c>
      <c r="M139" s="152" t="s">
        <v>578</v>
      </c>
      <c r="N139" s="158">
        <v>42753</v>
      </c>
      <c r="O139" s="1"/>
      <c r="P139" s="1"/>
      <c r="Q139" s="223"/>
      <c r="R139" s="1"/>
      <c r="S139" s="6"/>
      <c r="T139" s="1"/>
      <c r="U139" s="1"/>
      <c r="V139" s="1"/>
      <c r="W139" s="1"/>
      <c r="X139" s="1"/>
      <c r="Y139" s="1"/>
      <c r="Z139" s="1"/>
      <c r="AA139" s="1"/>
    </row>
    <row r="140" spans="1:27" ht="12.75" customHeight="1">
      <c r="A140" s="149">
        <v>23</v>
      </c>
      <c r="B140" s="150">
        <v>42040</v>
      </c>
      <c r="C140" s="150"/>
      <c r="D140" s="151" t="s">
        <v>641</v>
      </c>
      <c r="E140" s="152" t="s">
        <v>575</v>
      </c>
      <c r="F140" s="153">
        <v>196</v>
      </c>
      <c r="G140" s="152"/>
      <c r="H140" s="152">
        <v>262</v>
      </c>
      <c r="I140" s="154">
        <v>255</v>
      </c>
      <c r="J140" s="155" t="s">
        <v>608</v>
      </c>
      <c r="K140" s="156">
        <f t="shared" si="50"/>
        <v>66</v>
      </c>
      <c r="L140" s="157">
        <f t="shared" si="51"/>
        <v>0.336734693877551</v>
      </c>
      <c r="M140" s="152" t="s">
        <v>578</v>
      </c>
      <c r="N140" s="158">
        <v>42599</v>
      </c>
      <c r="O140" s="1"/>
      <c r="P140" s="1"/>
      <c r="Q140" s="223"/>
      <c r="R140" s="1"/>
      <c r="S140" s="6"/>
      <c r="T140" s="1"/>
      <c r="U140" s="1"/>
      <c r="V140" s="1"/>
      <c r="W140" s="1"/>
      <c r="X140" s="1"/>
      <c r="Y140" s="1"/>
      <c r="Z140" s="1"/>
      <c r="AA140" s="1"/>
    </row>
    <row r="141" spans="1:27" ht="12.75" customHeight="1">
      <c r="A141" s="159">
        <v>24</v>
      </c>
      <c r="B141" s="160">
        <v>42067</v>
      </c>
      <c r="C141" s="160"/>
      <c r="D141" s="161" t="s">
        <v>396</v>
      </c>
      <c r="E141" s="162" t="s">
        <v>575</v>
      </c>
      <c r="F141" s="163">
        <v>235</v>
      </c>
      <c r="G141" s="163"/>
      <c r="H141" s="164">
        <v>77</v>
      </c>
      <c r="I141" s="164" t="s">
        <v>642</v>
      </c>
      <c r="J141" s="165" t="s">
        <v>643</v>
      </c>
      <c r="K141" s="166">
        <f t="shared" si="50"/>
        <v>-158</v>
      </c>
      <c r="L141" s="167">
        <f t="shared" si="51"/>
        <v>-0.6723404255319149</v>
      </c>
      <c r="M141" s="163" t="s">
        <v>588</v>
      </c>
      <c r="N141" s="160">
        <v>43522</v>
      </c>
      <c r="O141" s="1"/>
      <c r="P141" s="1"/>
      <c r="Q141" s="223"/>
      <c r="R141" s="1"/>
      <c r="S141" s="6"/>
      <c r="T141" s="1"/>
      <c r="U141" s="1"/>
      <c r="V141" s="1"/>
      <c r="W141" s="1"/>
      <c r="X141" s="1"/>
      <c r="Y141" s="1"/>
      <c r="Z141" s="1"/>
      <c r="AA141" s="1"/>
    </row>
    <row r="142" spans="1:27" ht="12.75" customHeight="1">
      <c r="A142" s="149">
        <v>25</v>
      </c>
      <c r="B142" s="150">
        <v>42067</v>
      </c>
      <c r="C142" s="150"/>
      <c r="D142" s="151" t="s">
        <v>644</v>
      </c>
      <c r="E142" s="152" t="s">
        <v>575</v>
      </c>
      <c r="F142" s="153">
        <v>185</v>
      </c>
      <c r="G142" s="152"/>
      <c r="H142" s="152">
        <v>224</v>
      </c>
      <c r="I142" s="154" t="s">
        <v>645</v>
      </c>
      <c r="J142" s="155" t="s">
        <v>608</v>
      </c>
      <c r="K142" s="156">
        <f t="shared" si="50"/>
        <v>39</v>
      </c>
      <c r="L142" s="157">
        <f t="shared" si="51"/>
        <v>0.21081081081081082</v>
      </c>
      <c r="M142" s="152" t="s">
        <v>578</v>
      </c>
      <c r="N142" s="158">
        <v>42647</v>
      </c>
      <c r="O142" s="1"/>
      <c r="P142" s="1"/>
      <c r="Q142" s="223"/>
      <c r="R142" s="1"/>
      <c r="S142" s="6"/>
      <c r="T142" s="1"/>
      <c r="U142" s="1"/>
      <c r="V142" s="1"/>
      <c r="W142" s="1"/>
      <c r="X142" s="1"/>
      <c r="Y142" s="1"/>
      <c r="Z142" s="1"/>
      <c r="AA142" s="1"/>
    </row>
    <row r="143" spans="1:27" ht="12.75" customHeight="1">
      <c r="A143" s="159">
        <v>26</v>
      </c>
      <c r="B143" s="160">
        <v>42090</v>
      </c>
      <c r="C143" s="160"/>
      <c r="D143" s="168" t="s">
        <v>646</v>
      </c>
      <c r="E143" s="163" t="s">
        <v>575</v>
      </c>
      <c r="F143" s="163">
        <v>49.5</v>
      </c>
      <c r="G143" s="164"/>
      <c r="H143" s="164">
        <v>15.85</v>
      </c>
      <c r="I143" s="164">
        <v>67</v>
      </c>
      <c r="J143" s="165" t="s">
        <v>647</v>
      </c>
      <c r="K143" s="164">
        <f t="shared" si="50"/>
        <v>-33.65</v>
      </c>
      <c r="L143" s="169">
        <f t="shared" si="51"/>
        <v>-0.6797979797979797</v>
      </c>
      <c r="M143" s="163" t="s">
        <v>588</v>
      </c>
      <c r="N143" s="170">
        <v>43627</v>
      </c>
      <c r="O143" s="1"/>
      <c r="P143" s="1"/>
      <c r="Q143" s="223"/>
      <c r="R143" s="1"/>
      <c r="S143" s="6"/>
      <c r="T143" s="1"/>
      <c r="U143" s="1"/>
      <c r="V143" s="1"/>
      <c r="W143" s="1"/>
      <c r="X143" s="1"/>
      <c r="Y143" s="1"/>
      <c r="Z143" s="1"/>
      <c r="AA143" s="1"/>
    </row>
    <row r="144" spans="1:27" ht="12.75" customHeight="1">
      <c r="A144" s="149">
        <v>27</v>
      </c>
      <c r="B144" s="150">
        <v>42093</v>
      </c>
      <c r="C144" s="150"/>
      <c r="D144" s="151" t="s">
        <v>648</v>
      </c>
      <c r="E144" s="152" t="s">
        <v>575</v>
      </c>
      <c r="F144" s="153">
        <v>183.5</v>
      </c>
      <c r="G144" s="152"/>
      <c r="H144" s="152">
        <v>219</v>
      </c>
      <c r="I144" s="154">
        <v>218</v>
      </c>
      <c r="J144" s="155" t="s">
        <v>649</v>
      </c>
      <c r="K144" s="156">
        <f t="shared" si="50"/>
        <v>35.5</v>
      </c>
      <c r="L144" s="157">
        <f t="shared" si="51"/>
        <v>0.19346049046321526</v>
      </c>
      <c r="M144" s="152" t="s">
        <v>578</v>
      </c>
      <c r="N144" s="158">
        <v>42103</v>
      </c>
      <c r="O144" s="1"/>
      <c r="P144" s="1"/>
      <c r="Q144" s="223"/>
      <c r="R144" s="1"/>
      <c r="S144" s="6"/>
      <c r="T144" s="1"/>
      <c r="U144" s="1"/>
      <c r="V144" s="1"/>
      <c r="W144" s="1"/>
      <c r="X144" s="1"/>
      <c r="Y144" s="1"/>
      <c r="Z144" s="1"/>
      <c r="AA144" s="1"/>
    </row>
    <row r="145" spans="1:27" ht="12.75" customHeight="1">
      <c r="A145" s="149">
        <v>28</v>
      </c>
      <c r="B145" s="150">
        <v>42114</v>
      </c>
      <c r="C145" s="150"/>
      <c r="D145" s="151" t="s">
        <v>650</v>
      </c>
      <c r="E145" s="152" t="s">
        <v>575</v>
      </c>
      <c r="F145" s="153">
        <f>(227+237)/2</f>
        <v>232</v>
      </c>
      <c r="G145" s="152"/>
      <c r="H145" s="152">
        <v>298</v>
      </c>
      <c r="I145" s="154">
        <v>298</v>
      </c>
      <c r="J145" s="155" t="s">
        <v>608</v>
      </c>
      <c r="K145" s="156">
        <f t="shared" si="50"/>
        <v>66</v>
      </c>
      <c r="L145" s="157">
        <f t="shared" si="51"/>
        <v>0.28448275862068967</v>
      </c>
      <c r="M145" s="152" t="s">
        <v>578</v>
      </c>
      <c r="N145" s="158">
        <v>42823</v>
      </c>
      <c r="O145" s="1"/>
      <c r="P145" s="1"/>
      <c r="Q145" s="223"/>
      <c r="R145" s="1"/>
      <c r="S145" s="6"/>
      <c r="T145" s="1"/>
      <c r="U145" s="1"/>
      <c r="V145" s="1"/>
      <c r="W145" s="1"/>
      <c r="X145" s="1"/>
      <c r="Y145" s="1"/>
      <c r="Z145" s="1"/>
      <c r="AA145" s="1"/>
    </row>
    <row r="146" spans="1:27" ht="12.75" customHeight="1">
      <c r="A146" s="149">
        <v>29</v>
      </c>
      <c r="B146" s="150">
        <v>42128</v>
      </c>
      <c r="C146" s="150"/>
      <c r="D146" s="151" t="s">
        <v>651</v>
      </c>
      <c r="E146" s="152" t="s">
        <v>587</v>
      </c>
      <c r="F146" s="153">
        <v>385</v>
      </c>
      <c r="G146" s="152"/>
      <c r="H146" s="152">
        <f>212.5+331</f>
        <v>543.5</v>
      </c>
      <c r="I146" s="154">
        <v>510</v>
      </c>
      <c r="J146" s="155" t="s">
        <v>652</v>
      </c>
      <c r="K146" s="156">
        <f t="shared" si="50"/>
        <v>158.5</v>
      </c>
      <c r="L146" s="157">
        <f t="shared" si="51"/>
        <v>0.4116883116883117</v>
      </c>
      <c r="M146" s="152" t="s">
        <v>578</v>
      </c>
      <c r="N146" s="158">
        <v>42235</v>
      </c>
      <c r="O146" s="1"/>
      <c r="P146" s="1"/>
      <c r="Q146" s="223"/>
      <c r="R146" s="1"/>
      <c r="S146" s="6"/>
      <c r="T146" s="1"/>
      <c r="U146" s="1"/>
      <c r="V146" s="1"/>
      <c r="W146" s="1"/>
      <c r="X146" s="1"/>
      <c r="Y146" s="1"/>
      <c r="Z146" s="1"/>
      <c r="AA146" s="1"/>
    </row>
    <row r="147" spans="1:27" ht="12.75" customHeight="1">
      <c r="A147" s="149">
        <v>30</v>
      </c>
      <c r="B147" s="150">
        <v>42128</v>
      </c>
      <c r="C147" s="150"/>
      <c r="D147" s="151" t="s">
        <v>653</v>
      </c>
      <c r="E147" s="152" t="s">
        <v>587</v>
      </c>
      <c r="F147" s="153">
        <v>115.5</v>
      </c>
      <c r="G147" s="152"/>
      <c r="H147" s="152">
        <v>146</v>
      </c>
      <c r="I147" s="154">
        <v>142</v>
      </c>
      <c r="J147" s="155" t="s">
        <v>654</v>
      </c>
      <c r="K147" s="156">
        <f t="shared" si="50"/>
        <v>30.5</v>
      </c>
      <c r="L147" s="157">
        <f t="shared" si="51"/>
        <v>0.26406926406926406</v>
      </c>
      <c r="M147" s="152" t="s">
        <v>578</v>
      </c>
      <c r="N147" s="158">
        <v>42202</v>
      </c>
      <c r="O147" s="1"/>
      <c r="P147" s="1"/>
      <c r="Q147" s="223"/>
      <c r="R147" s="1"/>
      <c r="S147" s="6"/>
      <c r="T147" s="1"/>
      <c r="U147" s="1"/>
      <c r="V147" s="1"/>
      <c r="W147" s="1"/>
      <c r="X147" s="1"/>
      <c r="Y147" s="1"/>
      <c r="Z147" s="1"/>
      <c r="AA147" s="1"/>
    </row>
    <row r="148" spans="1:27" ht="12.75" customHeight="1">
      <c r="A148" s="149">
        <v>31</v>
      </c>
      <c r="B148" s="150">
        <v>42151</v>
      </c>
      <c r="C148" s="150"/>
      <c r="D148" s="151" t="s">
        <v>528</v>
      </c>
      <c r="E148" s="152" t="s">
        <v>587</v>
      </c>
      <c r="F148" s="153">
        <v>237.5</v>
      </c>
      <c r="G148" s="152"/>
      <c r="H148" s="152">
        <v>279.5</v>
      </c>
      <c r="I148" s="154">
        <v>278</v>
      </c>
      <c r="J148" s="155" t="s">
        <v>608</v>
      </c>
      <c r="K148" s="156">
        <f t="shared" si="50"/>
        <v>42</v>
      </c>
      <c r="L148" s="157">
        <f t="shared" si="51"/>
        <v>0.17684210526315788</v>
      </c>
      <c r="M148" s="152" t="s">
        <v>578</v>
      </c>
      <c r="N148" s="158">
        <v>42222</v>
      </c>
      <c r="O148" s="1"/>
      <c r="P148" s="1"/>
      <c r="Q148" s="223"/>
      <c r="R148" s="1"/>
      <c r="S148" s="6"/>
      <c r="T148" s="1"/>
      <c r="U148" s="1"/>
      <c r="V148" s="1"/>
      <c r="W148" s="1"/>
      <c r="X148" s="1"/>
      <c r="Y148" s="1"/>
      <c r="Z148" s="1"/>
      <c r="AA148" s="1"/>
    </row>
    <row r="149" spans="1:27" ht="12.75" customHeight="1">
      <c r="A149" s="149">
        <v>32</v>
      </c>
      <c r="B149" s="150">
        <v>42174</v>
      </c>
      <c r="C149" s="150"/>
      <c r="D149" s="151" t="s">
        <v>626</v>
      </c>
      <c r="E149" s="152" t="s">
        <v>575</v>
      </c>
      <c r="F149" s="153">
        <v>340</v>
      </c>
      <c r="G149" s="152"/>
      <c r="H149" s="152">
        <v>448</v>
      </c>
      <c r="I149" s="154">
        <v>448</v>
      </c>
      <c r="J149" s="155" t="s">
        <v>608</v>
      </c>
      <c r="K149" s="156">
        <f t="shared" si="50"/>
        <v>108</v>
      </c>
      <c r="L149" s="157">
        <f t="shared" si="51"/>
        <v>0.3176470588235294</v>
      </c>
      <c r="M149" s="152" t="s">
        <v>578</v>
      </c>
      <c r="N149" s="158">
        <v>43018</v>
      </c>
      <c r="O149" s="1"/>
      <c r="P149" s="1"/>
      <c r="Q149" s="223"/>
      <c r="R149" s="1"/>
      <c r="S149" s="6"/>
      <c r="T149" s="1"/>
      <c r="U149" s="1"/>
      <c r="V149" s="1"/>
      <c r="W149" s="1"/>
      <c r="X149" s="1"/>
      <c r="Y149" s="1"/>
      <c r="Z149" s="1"/>
      <c r="AA149" s="1"/>
    </row>
    <row r="150" spans="1:27" ht="12.75" customHeight="1">
      <c r="A150" s="149">
        <v>33</v>
      </c>
      <c r="B150" s="150">
        <v>42191</v>
      </c>
      <c r="C150" s="150"/>
      <c r="D150" s="151" t="s">
        <v>655</v>
      </c>
      <c r="E150" s="152" t="s">
        <v>575</v>
      </c>
      <c r="F150" s="153">
        <v>390</v>
      </c>
      <c r="G150" s="152"/>
      <c r="H150" s="152">
        <v>460</v>
      </c>
      <c r="I150" s="154">
        <v>460</v>
      </c>
      <c r="J150" s="155" t="s">
        <v>608</v>
      </c>
      <c r="K150" s="156">
        <f aca="true" t="shared" si="52" ref="K150:K170">H150-F150</f>
        <v>70</v>
      </c>
      <c r="L150" s="157">
        <f aca="true" t="shared" si="53" ref="L150:L170">K150/F150</f>
        <v>0.1794871794871795</v>
      </c>
      <c r="M150" s="152" t="s">
        <v>578</v>
      </c>
      <c r="N150" s="158">
        <v>42478</v>
      </c>
      <c r="O150" s="1"/>
      <c r="P150" s="1"/>
      <c r="Q150" s="223"/>
      <c r="R150" s="1"/>
      <c r="S150" s="6"/>
      <c r="T150" s="1"/>
      <c r="U150" s="1"/>
      <c r="V150" s="1"/>
      <c r="W150" s="1"/>
      <c r="X150" s="1"/>
      <c r="Y150" s="1"/>
      <c r="Z150" s="1"/>
      <c r="AA150" s="1"/>
    </row>
    <row r="151" spans="1:27" ht="12.75" customHeight="1">
      <c r="A151" s="159">
        <v>34</v>
      </c>
      <c r="B151" s="160">
        <v>42195</v>
      </c>
      <c r="C151" s="160"/>
      <c r="D151" s="161" t="s">
        <v>656</v>
      </c>
      <c r="E151" s="162" t="s">
        <v>575</v>
      </c>
      <c r="F151" s="163">
        <v>122.5</v>
      </c>
      <c r="G151" s="163"/>
      <c r="H151" s="164">
        <v>61</v>
      </c>
      <c r="I151" s="164">
        <v>172</v>
      </c>
      <c r="J151" s="165" t="s">
        <v>657</v>
      </c>
      <c r="K151" s="166">
        <f t="shared" si="52"/>
        <v>-61.5</v>
      </c>
      <c r="L151" s="167">
        <f t="shared" si="53"/>
        <v>-0.5020408163265306</v>
      </c>
      <c r="M151" s="163" t="s">
        <v>588</v>
      </c>
      <c r="N151" s="160">
        <v>43333</v>
      </c>
      <c r="O151" s="1"/>
      <c r="P151" s="1"/>
      <c r="Q151" s="223"/>
      <c r="R151" s="1"/>
      <c r="S151" s="6"/>
      <c r="T151" s="1"/>
      <c r="U151" s="1"/>
      <c r="V151" s="1"/>
      <c r="W151" s="1"/>
      <c r="X151" s="1"/>
      <c r="Y151" s="1"/>
      <c r="Z151" s="1"/>
      <c r="AA151" s="1"/>
    </row>
    <row r="152" spans="1:27" ht="12.75" customHeight="1">
      <c r="A152" s="149">
        <v>35</v>
      </c>
      <c r="B152" s="150">
        <v>42219</v>
      </c>
      <c r="C152" s="150"/>
      <c r="D152" s="151" t="s">
        <v>658</v>
      </c>
      <c r="E152" s="152" t="s">
        <v>575</v>
      </c>
      <c r="F152" s="153">
        <v>297.5</v>
      </c>
      <c r="G152" s="152"/>
      <c r="H152" s="152">
        <v>350</v>
      </c>
      <c r="I152" s="154">
        <v>360</v>
      </c>
      <c r="J152" s="155" t="s">
        <v>659</v>
      </c>
      <c r="K152" s="156">
        <f t="shared" si="52"/>
        <v>52.5</v>
      </c>
      <c r="L152" s="157">
        <f t="shared" si="53"/>
        <v>0.17647058823529413</v>
      </c>
      <c r="M152" s="152" t="s">
        <v>578</v>
      </c>
      <c r="N152" s="158">
        <v>42232</v>
      </c>
      <c r="O152" s="1"/>
      <c r="P152" s="1"/>
      <c r="Q152" s="223"/>
      <c r="R152" s="1"/>
      <c r="S152" s="6"/>
      <c r="T152" s="1"/>
      <c r="U152" s="1"/>
      <c r="V152" s="1"/>
      <c r="W152" s="1"/>
      <c r="X152" s="1"/>
      <c r="Y152" s="1"/>
      <c r="Z152" s="1"/>
      <c r="AA152" s="1"/>
    </row>
    <row r="153" spans="1:27" ht="12.75" customHeight="1">
      <c r="A153" s="149">
        <v>36</v>
      </c>
      <c r="B153" s="150">
        <v>42219</v>
      </c>
      <c r="C153" s="150"/>
      <c r="D153" s="151" t="s">
        <v>660</v>
      </c>
      <c r="E153" s="152" t="s">
        <v>575</v>
      </c>
      <c r="F153" s="153">
        <v>115.5</v>
      </c>
      <c r="G153" s="152"/>
      <c r="H153" s="152">
        <v>149</v>
      </c>
      <c r="I153" s="154">
        <v>140</v>
      </c>
      <c r="J153" s="155" t="s">
        <v>661</v>
      </c>
      <c r="K153" s="156">
        <f t="shared" si="52"/>
        <v>33.5</v>
      </c>
      <c r="L153" s="157">
        <f t="shared" si="53"/>
        <v>0.29004329004329005</v>
      </c>
      <c r="M153" s="152" t="s">
        <v>578</v>
      </c>
      <c r="N153" s="158">
        <v>42740</v>
      </c>
      <c r="O153" s="1"/>
      <c r="P153" s="1"/>
      <c r="Q153" s="223"/>
      <c r="R153" s="1"/>
      <c r="S153" s="6"/>
      <c r="T153" s="1"/>
      <c r="U153" s="1"/>
      <c r="V153" s="1"/>
      <c r="W153" s="1"/>
      <c r="X153" s="1"/>
      <c r="Y153" s="1"/>
      <c r="Z153" s="1"/>
      <c r="AA153" s="1"/>
    </row>
    <row r="154" spans="1:27" ht="12.75" customHeight="1">
      <c r="A154" s="149">
        <v>37</v>
      </c>
      <c r="B154" s="150">
        <v>42251</v>
      </c>
      <c r="C154" s="150"/>
      <c r="D154" s="151" t="s">
        <v>528</v>
      </c>
      <c r="E154" s="152" t="s">
        <v>575</v>
      </c>
      <c r="F154" s="153">
        <v>226</v>
      </c>
      <c r="G154" s="152"/>
      <c r="H154" s="152">
        <v>292</v>
      </c>
      <c r="I154" s="154">
        <v>292</v>
      </c>
      <c r="J154" s="155" t="s">
        <v>662</v>
      </c>
      <c r="K154" s="156">
        <f t="shared" si="52"/>
        <v>66</v>
      </c>
      <c r="L154" s="157">
        <f t="shared" si="53"/>
        <v>0.2920353982300885</v>
      </c>
      <c r="M154" s="152" t="s">
        <v>578</v>
      </c>
      <c r="N154" s="158">
        <v>42286</v>
      </c>
      <c r="O154" s="1"/>
      <c r="P154" s="1"/>
      <c r="Q154" s="223"/>
      <c r="R154" s="1"/>
      <c r="S154" s="6"/>
      <c r="T154" s="1"/>
      <c r="U154" s="1"/>
      <c r="V154" s="1"/>
      <c r="W154" s="1"/>
      <c r="X154" s="1"/>
      <c r="Y154" s="1"/>
      <c r="Z154" s="1"/>
      <c r="AA154" s="1"/>
    </row>
    <row r="155" spans="1:27" ht="12.75" customHeight="1">
      <c r="A155" s="149">
        <v>38</v>
      </c>
      <c r="B155" s="150">
        <v>42254</v>
      </c>
      <c r="C155" s="150"/>
      <c r="D155" s="151" t="s">
        <v>650</v>
      </c>
      <c r="E155" s="152" t="s">
        <v>575</v>
      </c>
      <c r="F155" s="153">
        <v>232.5</v>
      </c>
      <c r="G155" s="152"/>
      <c r="H155" s="152">
        <v>312.5</v>
      </c>
      <c r="I155" s="154">
        <v>310</v>
      </c>
      <c r="J155" s="155" t="s">
        <v>608</v>
      </c>
      <c r="K155" s="156">
        <f t="shared" si="52"/>
        <v>80</v>
      </c>
      <c r="L155" s="157">
        <f t="shared" si="53"/>
        <v>0.34408602150537637</v>
      </c>
      <c r="M155" s="152" t="s">
        <v>578</v>
      </c>
      <c r="N155" s="158">
        <v>42823</v>
      </c>
      <c r="O155" s="1"/>
      <c r="P155" s="1"/>
      <c r="Q155" s="223"/>
      <c r="R155" s="1"/>
      <c r="S155" s="6"/>
      <c r="T155" s="1"/>
      <c r="U155" s="1"/>
      <c r="V155" s="1"/>
      <c r="W155" s="1"/>
      <c r="X155" s="1"/>
      <c r="Y155" s="1"/>
      <c r="Z155" s="1"/>
      <c r="AA155" s="1"/>
    </row>
    <row r="156" spans="1:27" ht="12.75" customHeight="1">
      <c r="A156" s="149">
        <v>39</v>
      </c>
      <c r="B156" s="150">
        <v>42268</v>
      </c>
      <c r="C156" s="150"/>
      <c r="D156" s="151" t="s">
        <v>663</v>
      </c>
      <c r="E156" s="152" t="s">
        <v>575</v>
      </c>
      <c r="F156" s="153">
        <v>196.5</v>
      </c>
      <c r="G156" s="152"/>
      <c r="H156" s="152">
        <v>238</v>
      </c>
      <c r="I156" s="154">
        <v>238</v>
      </c>
      <c r="J156" s="155" t="s">
        <v>662</v>
      </c>
      <c r="K156" s="156">
        <f t="shared" si="52"/>
        <v>41.5</v>
      </c>
      <c r="L156" s="157">
        <f t="shared" si="53"/>
        <v>0.21119592875318066</v>
      </c>
      <c r="M156" s="152" t="s">
        <v>578</v>
      </c>
      <c r="N156" s="158">
        <v>42291</v>
      </c>
      <c r="O156" s="1"/>
      <c r="P156" s="1"/>
      <c r="Q156" s="223"/>
      <c r="R156" s="1"/>
      <c r="S156" s="6"/>
      <c r="T156" s="1"/>
      <c r="U156" s="1"/>
      <c r="V156" s="1"/>
      <c r="W156" s="1"/>
      <c r="X156" s="1"/>
      <c r="Y156" s="1"/>
      <c r="Z156" s="1"/>
      <c r="AA156" s="1"/>
    </row>
    <row r="157" spans="1:27" ht="12.75" customHeight="1">
      <c r="A157" s="149">
        <v>40</v>
      </c>
      <c r="B157" s="150">
        <v>42271</v>
      </c>
      <c r="C157" s="150"/>
      <c r="D157" s="151" t="s">
        <v>606</v>
      </c>
      <c r="E157" s="152" t="s">
        <v>575</v>
      </c>
      <c r="F157" s="153">
        <v>65</v>
      </c>
      <c r="G157" s="152"/>
      <c r="H157" s="152">
        <v>82</v>
      </c>
      <c r="I157" s="154">
        <v>82</v>
      </c>
      <c r="J157" s="155" t="s">
        <v>662</v>
      </c>
      <c r="K157" s="156">
        <f t="shared" si="52"/>
        <v>17</v>
      </c>
      <c r="L157" s="157">
        <f t="shared" si="53"/>
        <v>0.26153846153846155</v>
      </c>
      <c r="M157" s="152" t="s">
        <v>578</v>
      </c>
      <c r="N157" s="158">
        <v>42578</v>
      </c>
      <c r="O157" s="1"/>
      <c r="P157" s="1"/>
      <c r="Q157" s="223"/>
      <c r="R157" s="1"/>
      <c r="S157" s="6"/>
      <c r="T157" s="1"/>
      <c r="U157" s="1"/>
      <c r="V157" s="1"/>
      <c r="W157" s="1"/>
      <c r="X157" s="1"/>
      <c r="Y157" s="1"/>
      <c r="Z157" s="1"/>
      <c r="AA157" s="1"/>
    </row>
    <row r="158" spans="1:27" ht="12.75" customHeight="1">
      <c r="A158" s="149">
        <v>41</v>
      </c>
      <c r="B158" s="150">
        <v>42291</v>
      </c>
      <c r="C158" s="150"/>
      <c r="D158" s="151" t="s">
        <v>664</v>
      </c>
      <c r="E158" s="152" t="s">
        <v>575</v>
      </c>
      <c r="F158" s="153">
        <v>144</v>
      </c>
      <c r="G158" s="152"/>
      <c r="H158" s="152">
        <v>182.5</v>
      </c>
      <c r="I158" s="154">
        <v>181</v>
      </c>
      <c r="J158" s="155" t="s">
        <v>662</v>
      </c>
      <c r="K158" s="156">
        <f t="shared" si="52"/>
        <v>38.5</v>
      </c>
      <c r="L158" s="157">
        <f t="shared" si="53"/>
        <v>0.2673611111111111</v>
      </c>
      <c r="M158" s="152" t="s">
        <v>578</v>
      </c>
      <c r="N158" s="158">
        <v>42817</v>
      </c>
      <c r="O158" s="1"/>
      <c r="P158" s="1"/>
      <c r="Q158" s="223"/>
      <c r="R158" s="1"/>
      <c r="S158" s="6"/>
      <c r="T158" s="1"/>
      <c r="U158" s="1"/>
      <c r="V158" s="1"/>
      <c r="W158" s="1"/>
      <c r="X158" s="1"/>
      <c r="Y158" s="1"/>
      <c r="Z158" s="1"/>
      <c r="AA158" s="1"/>
    </row>
    <row r="159" spans="1:27" ht="12.75" customHeight="1">
      <c r="A159" s="149">
        <v>42</v>
      </c>
      <c r="B159" s="150">
        <v>42291</v>
      </c>
      <c r="C159" s="150"/>
      <c r="D159" s="151" t="s">
        <v>665</v>
      </c>
      <c r="E159" s="152" t="s">
        <v>575</v>
      </c>
      <c r="F159" s="153">
        <v>264</v>
      </c>
      <c r="G159" s="152"/>
      <c r="H159" s="152">
        <v>311</v>
      </c>
      <c r="I159" s="154">
        <v>311</v>
      </c>
      <c r="J159" s="155" t="s">
        <v>662</v>
      </c>
      <c r="K159" s="156">
        <f t="shared" si="52"/>
        <v>47</v>
      </c>
      <c r="L159" s="157">
        <f t="shared" si="53"/>
        <v>0.17803030303030304</v>
      </c>
      <c r="M159" s="152" t="s">
        <v>578</v>
      </c>
      <c r="N159" s="158">
        <v>42604</v>
      </c>
      <c r="O159" s="1"/>
      <c r="P159" s="1"/>
      <c r="Q159" s="223"/>
      <c r="R159" s="1"/>
      <c r="S159" s="6"/>
      <c r="T159" s="1"/>
      <c r="U159" s="1"/>
      <c r="V159" s="1"/>
      <c r="W159" s="1"/>
      <c r="X159" s="1"/>
      <c r="Y159" s="1"/>
      <c r="Z159" s="1"/>
      <c r="AA159" s="1"/>
    </row>
    <row r="160" spans="1:27" ht="12.75" customHeight="1">
      <c r="A160" s="149">
        <v>43</v>
      </c>
      <c r="B160" s="150">
        <v>42318</v>
      </c>
      <c r="C160" s="150"/>
      <c r="D160" s="151" t="s">
        <v>666</v>
      </c>
      <c r="E160" s="152" t="s">
        <v>587</v>
      </c>
      <c r="F160" s="153">
        <v>549.5</v>
      </c>
      <c r="G160" s="152"/>
      <c r="H160" s="152">
        <v>630</v>
      </c>
      <c r="I160" s="154">
        <v>630</v>
      </c>
      <c r="J160" s="155" t="s">
        <v>662</v>
      </c>
      <c r="K160" s="156">
        <f t="shared" si="52"/>
        <v>80.5</v>
      </c>
      <c r="L160" s="157">
        <f t="shared" si="53"/>
        <v>0.1464968152866242</v>
      </c>
      <c r="M160" s="152" t="s">
        <v>578</v>
      </c>
      <c r="N160" s="158">
        <v>42419</v>
      </c>
      <c r="O160" s="1"/>
      <c r="P160" s="1"/>
      <c r="Q160" s="223"/>
      <c r="R160" s="1"/>
      <c r="S160" s="6"/>
      <c r="T160" s="1"/>
      <c r="U160" s="1"/>
      <c r="V160" s="1"/>
      <c r="W160" s="1"/>
      <c r="X160" s="1"/>
      <c r="Y160" s="1"/>
      <c r="Z160" s="1"/>
      <c r="AA160" s="1"/>
    </row>
    <row r="161" spans="1:27" ht="12.75" customHeight="1">
      <c r="A161" s="149">
        <v>44</v>
      </c>
      <c r="B161" s="150">
        <v>42342</v>
      </c>
      <c r="C161" s="150"/>
      <c r="D161" s="151" t="s">
        <v>667</v>
      </c>
      <c r="E161" s="152" t="s">
        <v>575</v>
      </c>
      <c r="F161" s="153">
        <v>1027.5</v>
      </c>
      <c r="G161" s="152"/>
      <c r="H161" s="152">
        <v>1315</v>
      </c>
      <c r="I161" s="154">
        <v>1250</v>
      </c>
      <c r="J161" s="155" t="s">
        <v>662</v>
      </c>
      <c r="K161" s="156">
        <f t="shared" si="52"/>
        <v>287.5</v>
      </c>
      <c r="L161" s="157">
        <f t="shared" si="53"/>
        <v>0.2798053527980535</v>
      </c>
      <c r="M161" s="152" t="s">
        <v>578</v>
      </c>
      <c r="N161" s="158">
        <v>43244</v>
      </c>
      <c r="O161" s="1"/>
      <c r="P161" s="1"/>
      <c r="Q161" s="223"/>
      <c r="R161" s="1"/>
      <c r="S161" s="6"/>
      <c r="T161" s="1"/>
      <c r="U161" s="1"/>
      <c r="V161" s="1"/>
      <c r="W161" s="1"/>
      <c r="X161" s="1"/>
      <c r="Y161" s="1"/>
      <c r="Z161" s="1"/>
      <c r="AA161" s="1"/>
    </row>
    <row r="162" spans="1:27" ht="12.75" customHeight="1">
      <c r="A162" s="149">
        <v>45</v>
      </c>
      <c r="B162" s="150">
        <v>42367</v>
      </c>
      <c r="C162" s="150"/>
      <c r="D162" s="151" t="s">
        <v>668</v>
      </c>
      <c r="E162" s="152" t="s">
        <v>575</v>
      </c>
      <c r="F162" s="153">
        <v>465</v>
      </c>
      <c r="G162" s="152"/>
      <c r="H162" s="152">
        <v>540</v>
      </c>
      <c r="I162" s="154">
        <v>540</v>
      </c>
      <c r="J162" s="155" t="s">
        <v>662</v>
      </c>
      <c r="K162" s="156">
        <f t="shared" si="52"/>
        <v>75</v>
      </c>
      <c r="L162" s="157">
        <f t="shared" si="53"/>
        <v>0.16129032258064516</v>
      </c>
      <c r="M162" s="152" t="s">
        <v>578</v>
      </c>
      <c r="N162" s="158">
        <v>42530</v>
      </c>
      <c r="O162" s="1"/>
      <c r="P162" s="1"/>
      <c r="Q162" s="223"/>
      <c r="R162" s="1"/>
      <c r="S162" s="6"/>
      <c r="T162" s="1"/>
      <c r="U162" s="1"/>
      <c r="V162" s="1"/>
      <c r="W162" s="1"/>
      <c r="X162" s="1"/>
      <c r="Y162" s="1"/>
      <c r="Z162" s="1"/>
      <c r="AA162" s="1"/>
    </row>
    <row r="163" spans="1:27" ht="12.75" customHeight="1">
      <c r="A163" s="149">
        <v>46</v>
      </c>
      <c r="B163" s="150">
        <v>42380</v>
      </c>
      <c r="C163" s="150"/>
      <c r="D163" s="151" t="s">
        <v>397</v>
      </c>
      <c r="E163" s="152" t="s">
        <v>587</v>
      </c>
      <c r="F163" s="153">
        <v>81</v>
      </c>
      <c r="G163" s="152"/>
      <c r="H163" s="152">
        <v>110</v>
      </c>
      <c r="I163" s="154">
        <v>110</v>
      </c>
      <c r="J163" s="155" t="s">
        <v>662</v>
      </c>
      <c r="K163" s="156">
        <f t="shared" si="52"/>
        <v>29</v>
      </c>
      <c r="L163" s="157">
        <f t="shared" si="53"/>
        <v>0.35802469135802467</v>
      </c>
      <c r="M163" s="152" t="s">
        <v>578</v>
      </c>
      <c r="N163" s="158">
        <v>42745</v>
      </c>
      <c r="O163" s="1"/>
      <c r="P163" s="1"/>
      <c r="Q163" s="223"/>
      <c r="R163" s="1"/>
      <c r="S163" s="6"/>
      <c r="T163" s="1"/>
      <c r="U163" s="1"/>
      <c r="V163" s="1"/>
      <c r="W163" s="1"/>
      <c r="X163" s="1"/>
      <c r="Y163" s="1"/>
      <c r="Z163" s="1"/>
      <c r="AA163" s="1"/>
    </row>
    <row r="164" spans="1:27" ht="12.75" customHeight="1">
      <c r="A164" s="149">
        <v>47</v>
      </c>
      <c r="B164" s="150">
        <v>42382</v>
      </c>
      <c r="C164" s="150"/>
      <c r="D164" s="151" t="s">
        <v>669</v>
      </c>
      <c r="E164" s="152" t="s">
        <v>587</v>
      </c>
      <c r="F164" s="153">
        <v>417.5</v>
      </c>
      <c r="G164" s="152"/>
      <c r="H164" s="152">
        <v>547</v>
      </c>
      <c r="I164" s="154">
        <v>535</v>
      </c>
      <c r="J164" s="155" t="s">
        <v>662</v>
      </c>
      <c r="K164" s="156">
        <f t="shared" si="52"/>
        <v>129.5</v>
      </c>
      <c r="L164" s="157">
        <f t="shared" si="53"/>
        <v>0.31017964071856285</v>
      </c>
      <c r="M164" s="152" t="s">
        <v>578</v>
      </c>
      <c r="N164" s="158">
        <v>42578</v>
      </c>
      <c r="O164" s="1"/>
      <c r="P164" s="1"/>
      <c r="Q164" s="223"/>
      <c r="R164" s="1"/>
      <c r="S164" s="6"/>
      <c r="T164" s="1"/>
      <c r="U164" s="1"/>
      <c r="V164" s="1"/>
      <c r="W164" s="1"/>
      <c r="X164" s="1"/>
      <c r="Y164" s="1"/>
      <c r="Z164" s="1"/>
      <c r="AA164" s="1"/>
    </row>
    <row r="165" spans="1:27" ht="12.75" customHeight="1">
      <c r="A165" s="149">
        <v>48</v>
      </c>
      <c r="B165" s="150">
        <v>42408</v>
      </c>
      <c r="C165" s="150"/>
      <c r="D165" s="151" t="s">
        <v>670</v>
      </c>
      <c r="E165" s="152" t="s">
        <v>575</v>
      </c>
      <c r="F165" s="153">
        <v>650</v>
      </c>
      <c r="G165" s="152"/>
      <c r="H165" s="152">
        <v>800</v>
      </c>
      <c r="I165" s="154">
        <v>800</v>
      </c>
      <c r="J165" s="155" t="s">
        <v>662</v>
      </c>
      <c r="K165" s="156">
        <f t="shared" si="52"/>
        <v>150</v>
      </c>
      <c r="L165" s="157">
        <f t="shared" si="53"/>
        <v>0.23076923076923078</v>
      </c>
      <c r="M165" s="152" t="s">
        <v>578</v>
      </c>
      <c r="N165" s="158">
        <v>43154</v>
      </c>
      <c r="O165" s="1"/>
      <c r="P165" s="1"/>
      <c r="Q165" s="223"/>
      <c r="R165" s="1"/>
      <c r="S165" s="6"/>
      <c r="T165" s="1"/>
      <c r="U165" s="1"/>
      <c r="V165" s="1"/>
      <c r="W165" s="1"/>
      <c r="X165" s="1"/>
      <c r="Y165" s="1"/>
      <c r="Z165" s="1"/>
      <c r="AA165" s="1"/>
    </row>
    <row r="166" spans="1:27" ht="12.75" customHeight="1">
      <c r="A166" s="149">
        <v>49</v>
      </c>
      <c r="B166" s="150">
        <v>42433</v>
      </c>
      <c r="C166" s="150"/>
      <c r="D166" s="151" t="s">
        <v>235</v>
      </c>
      <c r="E166" s="152" t="s">
        <v>575</v>
      </c>
      <c r="F166" s="153">
        <v>437.5</v>
      </c>
      <c r="G166" s="152"/>
      <c r="H166" s="152">
        <v>504.5</v>
      </c>
      <c r="I166" s="154">
        <v>522</v>
      </c>
      <c r="J166" s="155" t="s">
        <v>671</v>
      </c>
      <c r="K166" s="156">
        <f t="shared" si="52"/>
        <v>67</v>
      </c>
      <c r="L166" s="157">
        <f t="shared" si="53"/>
        <v>0.15314285714285714</v>
      </c>
      <c r="M166" s="152" t="s">
        <v>578</v>
      </c>
      <c r="N166" s="158">
        <v>42480</v>
      </c>
      <c r="O166" s="1"/>
      <c r="P166" s="1"/>
      <c r="Q166" s="223"/>
      <c r="R166" s="1"/>
      <c r="S166" s="6"/>
      <c r="T166" s="1"/>
      <c r="U166" s="1"/>
      <c r="V166" s="1"/>
      <c r="W166" s="1"/>
      <c r="X166" s="1"/>
      <c r="Y166" s="1"/>
      <c r="Z166" s="1"/>
      <c r="AA166" s="1"/>
    </row>
    <row r="167" spans="1:27" ht="12.75" customHeight="1">
      <c r="A167" s="149">
        <v>50</v>
      </c>
      <c r="B167" s="150">
        <v>42438</v>
      </c>
      <c r="C167" s="150"/>
      <c r="D167" s="151" t="s">
        <v>672</v>
      </c>
      <c r="E167" s="152" t="s">
        <v>575</v>
      </c>
      <c r="F167" s="153">
        <v>189.5</v>
      </c>
      <c r="G167" s="152"/>
      <c r="H167" s="152">
        <v>218</v>
      </c>
      <c r="I167" s="154">
        <v>218</v>
      </c>
      <c r="J167" s="155" t="s">
        <v>662</v>
      </c>
      <c r="K167" s="156">
        <f t="shared" si="52"/>
        <v>28.5</v>
      </c>
      <c r="L167" s="157">
        <f t="shared" si="53"/>
        <v>0.1503957783641161</v>
      </c>
      <c r="M167" s="152" t="s">
        <v>578</v>
      </c>
      <c r="N167" s="158">
        <v>43034</v>
      </c>
      <c r="O167" s="1"/>
      <c r="P167" s="1"/>
      <c r="Q167" s="223"/>
      <c r="R167" s="1"/>
      <c r="S167" s="6"/>
      <c r="T167" s="1"/>
      <c r="U167" s="1"/>
      <c r="V167" s="1"/>
      <c r="W167" s="1"/>
      <c r="X167" s="1"/>
      <c r="Y167" s="1"/>
      <c r="Z167" s="1"/>
      <c r="AA167" s="1"/>
    </row>
    <row r="168" spans="1:27" ht="12.75" customHeight="1">
      <c r="A168" s="159">
        <v>51</v>
      </c>
      <c r="B168" s="160">
        <v>42471</v>
      </c>
      <c r="C168" s="160"/>
      <c r="D168" s="168" t="s">
        <v>673</v>
      </c>
      <c r="E168" s="163" t="s">
        <v>575</v>
      </c>
      <c r="F168" s="163">
        <v>36.5</v>
      </c>
      <c r="G168" s="164"/>
      <c r="H168" s="164">
        <v>15.85</v>
      </c>
      <c r="I168" s="164">
        <v>60</v>
      </c>
      <c r="J168" s="165" t="s">
        <v>674</v>
      </c>
      <c r="K168" s="166">
        <f t="shared" si="52"/>
        <v>-20.65</v>
      </c>
      <c r="L168" s="167">
        <f t="shared" si="53"/>
        <v>-0.5657534246575342</v>
      </c>
      <c r="M168" s="163" t="s">
        <v>588</v>
      </c>
      <c r="N168" s="171">
        <v>43627</v>
      </c>
      <c r="O168" s="1"/>
      <c r="P168" s="1"/>
      <c r="Q168" s="223"/>
      <c r="R168" s="1"/>
      <c r="S168" s="6"/>
      <c r="T168" s="1"/>
      <c r="U168" s="1"/>
      <c r="V168" s="1"/>
      <c r="W168" s="1"/>
      <c r="X168" s="1"/>
      <c r="Y168" s="1"/>
      <c r="Z168" s="1"/>
      <c r="AA168" s="1"/>
    </row>
    <row r="169" spans="1:27" ht="12.75" customHeight="1">
      <c r="A169" s="149">
        <v>52</v>
      </c>
      <c r="B169" s="150">
        <v>42472</v>
      </c>
      <c r="C169" s="150"/>
      <c r="D169" s="151" t="s">
        <v>675</v>
      </c>
      <c r="E169" s="152" t="s">
        <v>575</v>
      </c>
      <c r="F169" s="153">
        <v>93</v>
      </c>
      <c r="G169" s="152"/>
      <c r="H169" s="152">
        <v>149</v>
      </c>
      <c r="I169" s="154">
        <v>140</v>
      </c>
      <c r="J169" s="155" t="s">
        <v>676</v>
      </c>
      <c r="K169" s="156">
        <f t="shared" si="52"/>
        <v>56</v>
      </c>
      <c r="L169" s="157">
        <f t="shared" si="53"/>
        <v>0.6021505376344086</v>
      </c>
      <c r="M169" s="152" t="s">
        <v>578</v>
      </c>
      <c r="N169" s="158">
        <v>42740</v>
      </c>
      <c r="O169" s="1"/>
      <c r="P169" s="1"/>
      <c r="Q169" s="223"/>
      <c r="R169" s="1"/>
      <c r="S169" s="6"/>
      <c r="T169" s="1"/>
      <c r="U169" s="1"/>
      <c r="V169" s="1"/>
      <c r="W169" s="1"/>
      <c r="X169" s="1"/>
      <c r="Y169" s="1"/>
      <c r="Z169" s="1"/>
      <c r="AA169" s="1"/>
    </row>
    <row r="170" spans="1:27" ht="12.75" customHeight="1">
      <c r="A170" s="149">
        <v>53</v>
      </c>
      <c r="B170" s="150">
        <v>42472</v>
      </c>
      <c r="C170" s="150"/>
      <c r="D170" s="151" t="s">
        <v>677</v>
      </c>
      <c r="E170" s="152" t="s">
        <v>575</v>
      </c>
      <c r="F170" s="153">
        <v>130</v>
      </c>
      <c r="G170" s="152"/>
      <c r="H170" s="152">
        <v>150</v>
      </c>
      <c r="I170" s="154" t="s">
        <v>678</v>
      </c>
      <c r="J170" s="155" t="s">
        <v>662</v>
      </c>
      <c r="K170" s="156">
        <f t="shared" si="52"/>
        <v>20</v>
      </c>
      <c r="L170" s="157">
        <f t="shared" si="53"/>
        <v>0.15384615384615385</v>
      </c>
      <c r="M170" s="152" t="s">
        <v>578</v>
      </c>
      <c r="N170" s="158">
        <v>42564</v>
      </c>
      <c r="O170" s="1"/>
      <c r="P170" s="1"/>
      <c r="Q170" s="223"/>
      <c r="R170" s="1"/>
      <c r="S170" s="6"/>
      <c r="T170" s="1"/>
      <c r="U170" s="1"/>
      <c r="V170" s="1"/>
      <c r="W170" s="1"/>
      <c r="X170" s="1"/>
      <c r="Y170" s="1"/>
      <c r="Z170" s="1"/>
      <c r="AA170" s="1"/>
    </row>
    <row r="171" spans="1:27" ht="12.75" customHeight="1">
      <c r="A171" s="149">
        <v>54</v>
      </c>
      <c r="B171" s="150">
        <v>42473</v>
      </c>
      <c r="C171" s="150"/>
      <c r="D171" s="151" t="s">
        <v>679</v>
      </c>
      <c r="E171" s="152" t="s">
        <v>575</v>
      </c>
      <c r="F171" s="153">
        <v>196</v>
      </c>
      <c r="G171" s="152"/>
      <c r="H171" s="152">
        <v>299</v>
      </c>
      <c r="I171" s="154">
        <v>299</v>
      </c>
      <c r="J171" s="155" t="s">
        <v>662</v>
      </c>
      <c r="K171" s="156">
        <v>103</v>
      </c>
      <c r="L171" s="157">
        <v>0.525510204081633</v>
      </c>
      <c r="M171" s="152" t="s">
        <v>578</v>
      </c>
      <c r="N171" s="158">
        <v>42620</v>
      </c>
      <c r="O171" s="1"/>
      <c r="P171" s="1"/>
      <c r="Q171" s="223"/>
      <c r="R171" s="1"/>
      <c r="S171" s="6"/>
      <c r="T171" s="1"/>
      <c r="U171" s="1"/>
      <c r="V171" s="1"/>
      <c r="W171" s="1"/>
      <c r="X171" s="1"/>
      <c r="Y171" s="1"/>
      <c r="Z171" s="1"/>
      <c r="AA171" s="1"/>
    </row>
    <row r="172" spans="1:27" ht="12.75" customHeight="1">
      <c r="A172" s="149">
        <v>55</v>
      </c>
      <c r="B172" s="150">
        <v>42473</v>
      </c>
      <c r="C172" s="150"/>
      <c r="D172" s="151" t="s">
        <v>680</v>
      </c>
      <c r="E172" s="152" t="s">
        <v>575</v>
      </c>
      <c r="F172" s="153">
        <v>88</v>
      </c>
      <c r="G172" s="152"/>
      <c r="H172" s="152">
        <v>103</v>
      </c>
      <c r="I172" s="154">
        <v>103</v>
      </c>
      <c r="J172" s="155" t="s">
        <v>662</v>
      </c>
      <c r="K172" s="156">
        <v>15</v>
      </c>
      <c r="L172" s="157">
        <v>0.170454545454545</v>
      </c>
      <c r="M172" s="152" t="s">
        <v>578</v>
      </c>
      <c r="N172" s="158">
        <v>42530</v>
      </c>
      <c r="O172" s="1"/>
      <c r="P172" s="1"/>
      <c r="Q172" s="223"/>
      <c r="R172" s="1"/>
      <c r="S172" s="6"/>
      <c r="T172" s="1"/>
      <c r="U172" s="1"/>
      <c r="V172" s="1"/>
      <c r="W172" s="1"/>
      <c r="X172" s="1"/>
      <c r="Y172" s="1"/>
      <c r="Z172" s="1"/>
      <c r="AA172" s="1"/>
    </row>
    <row r="173" spans="1:27" ht="12.75" customHeight="1">
      <c r="A173" s="149">
        <v>56</v>
      </c>
      <c r="B173" s="150">
        <v>42492</v>
      </c>
      <c r="C173" s="150"/>
      <c r="D173" s="151" t="s">
        <v>681</v>
      </c>
      <c r="E173" s="152" t="s">
        <v>575</v>
      </c>
      <c r="F173" s="153">
        <v>127.5</v>
      </c>
      <c r="G173" s="152"/>
      <c r="H173" s="152">
        <v>148</v>
      </c>
      <c r="I173" s="154" t="s">
        <v>682</v>
      </c>
      <c r="J173" s="155" t="s">
        <v>662</v>
      </c>
      <c r="K173" s="156">
        <f>H173-F173</f>
        <v>20.5</v>
      </c>
      <c r="L173" s="157">
        <f>K173/F173</f>
        <v>0.1607843137254902</v>
      </c>
      <c r="M173" s="152" t="s">
        <v>578</v>
      </c>
      <c r="N173" s="158">
        <v>42564</v>
      </c>
      <c r="O173" s="1"/>
      <c r="P173" s="1"/>
      <c r="Q173" s="223"/>
      <c r="R173" s="1"/>
      <c r="S173" s="6"/>
      <c r="T173" s="1"/>
      <c r="U173" s="1"/>
      <c r="V173" s="1"/>
      <c r="W173" s="1"/>
      <c r="X173" s="1"/>
      <c r="Y173" s="1"/>
      <c r="Z173" s="1"/>
      <c r="AA173" s="1"/>
    </row>
    <row r="174" spans="1:27" ht="12.75" customHeight="1">
      <c r="A174" s="149">
        <v>57</v>
      </c>
      <c r="B174" s="150">
        <v>42493</v>
      </c>
      <c r="C174" s="150"/>
      <c r="D174" s="151" t="s">
        <v>683</v>
      </c>
      <c r="E174" s="152" t="s">
        <v>575</v>
      </c>
      <c r="F174" s="153">
        <v>675</v>
      </c>
      <c r="G174" s="152"/>
      <c r="H174" s="152">
        <v>815</v>
      </c>
      <c r="I174" s="154" t="s">
        <v>684</v>
      </c>
      <c r="J174" s="155" t="s">
        <v>662</v>
      </c>
      <c r="K174" s="156">
        <f>H174-F174</f>
        <v>140</v>
      </c>
      <c r="L174" s="157">
        <f>K174/F174</f>
        <v>0.2074074074074074</v>
      </c>
      <c r="M174" s="152" t="s">
        <v>578</v>
      </c>
      <c r="N174" s="158">
        <v>43154</v>
      </c>
      <c r="O174" s="1"/>
      <c r="P174" s="1"/>
      <c r="Q174" s="223"/>
      <c r="R174" s="1"/>
      <c r="S174" s="6"/>
      <c r="T174" s="1"/>
      <c r="U174" s="1"/>
      <c r="V174" s="1"/>
      <c r="W174" s="1"/>
      <c r="X174" s="1"/>
      <c r="Y174" s="1"/>
      <c r="Z174" s="1"/>
      <c r="AA174" s="1"/>
    </row>
    <row r="175" spans="1:27" ht="12.75" customHeight="1">
      <c r="A175" s="159">
        <v>58</v>
      </c>
      <c r="B175" s="160">
        <v>42522</v>
      </c>
      <c r="C175" s="160"/>
      <c r="D175" s="161" t="s">
        <v>685</v>
      </c>
      <c r="E175" s="162" t="s">
        <v>575</v>
      </c>
      <c r="F175" s="163">
        <v>500</v>
      </c>
      <c r="G175" s="163"/>
      <c r="H175" s="164">
        <v>232.5</v>
      </c>
      <c r="I175" s="164" t="s">
        <v>686</v>
      </c>
      <c r="J175" s="165" t="s">
        <v>687</v>
      </c>
      <c r="K175" s="166">
        <f>H175-F175</f>
        <v>-267.5</v>
      </c>
      <c r="L175" s="167">
        <f>K175/F175</f>
        <v>-0.535</v>
      </c>
      <c r="M175" s="163" t="s">
        <v>588</v>
      </c>
      <c r="N175" s="160">
        <v>43735</v>
      </c>
      <c r="O175" s="1"/>
      <c r="P175" s="1"/>
      <c r="Q175" s="223"/>
      <c r="R175" s="1"/>
      <c r="S175" s="6"/>
      <c r="T175" s="1"/>
      <c r="U175" s="1"/>
      <c r="V175" s="1"/>
      <c r="W175" s="1"/>
      <c r="X175" s="1"/>
      <c r="Y175" s="1"/>
      <c r="Z175" s="1"/>
      <c r="AA175" s="1"/>
    </row>
    <row r="176" spans="1:27" ht="12.75" customHeight="1">
      <c r="A176" s="149">
        <v>59</v>
      </c>
      <c r="B176" s="150">
        <v>42527</v>
      </c>
      <c r="C176" s="150"/>
      <c r="D176" s="151" t="s">
        <v>530</v>
      </c>
      <c r="E176" s="152" t="s">
        <v>575</v>
      </c>
      <c r="F176" s="153">
        <v>110</v>
      </c>
      <c r="G176" s="152"/>
      <c r="H176" s="152">
        <v>126.5</v>
      </c>
      <c r="I176" s="154">
        <v>125</v>
      </c>
      <c r="J176" s="155" t="s">
        <v>614</v>
      </c>
      <c r="K176" s="156">
        <f>H176-F176</f>
        <v>16.5</v>
      </c>
      <c r="L176" s="157">
        <f>K176/F176</f>
        <v>0.15</v>
      </c>
      <c r="M176" s="152" t="s">
        <v>578</v>
      </c>
      <c r="N176" s="158">
        <v>42552</v>
      </c>
      <c r="O176" s="1"/>
      <c r="P176" s="1"/>
      <c r="Q176" s="223"/>
      <c r="R176" s="1"/>
      <c r="S176" s="6"/>
      <c r="T176" s="1"/>
      <c r="U176" s="1"/>
      <c r="V176" s="1"/>
      <c r="W176" s="1"/>
      <c r="X176" s="1"/>
      <c r="Y176" s="1"/>
      <c r="Z176" s="1"/>
      <c r="AA176" s="1"/>
    </row>
    <row r="177" spans="1:27" ht="12.75" customHeight="1">
      <c r="A177" s="149">
        <v>60</v>
      </c>
      <c r="B177" s="150">
        <v>42538</v>
      </c>
      <c r="C177" s="150"/>
      <c r="D177" s="151" t="s">
        <v>688</v>
      </c>
      <c r="E177" s="152" t="s">
        <v>575</v>
      </c>
      <c r="F177" s="153">
        <v>44</v>
      </c>
      <c r="G177" s="152"/>
      <c r="H177" s="152">
        <v>69.5</v>
      </c>
      <c r="I177" s="154">
        <v>69.5</v>
      </c>
      <c r="J177" s="155" t="s">
        <v>689</v>
      </c>
      <c r="K177" s="156">
        <f>H177-F177</f>
        <v>25.5</v>
      </c>
      <c r="L177" s="157">
        <f>K177/F177</f>
        <v>0.5795454545454546</v>
      </c>
      <c r="M177" s="152" t="s">
        <v>578</v>
      </c>
      <c r="N177" s="158">
        <v>42977</v>
      </c>
      <c r="O177" s="1"/>
      <c r="P177" s="1"/>
      <c r="Q177" s="223"/>
      <c r="R177" s="1"/>
      <c r="S177" s="6"/>
      <c r="T177" s="1"/>
      <c r="U177" s="1"/>
      <c r="V177" s="1"/>
      <c r="W177" s="1"/>
      <c r="X177" s="1"/>
      <c r="Y177" s="1"/>
      <c r="Z177" s="1"/>
      <c r="AA177" s="1"/>
    </row>
    <row r="178" spans="1:27" ht="12.75" customHeight="1">
      <c r="A178" s="149">
        <v>61</v>
      </c>
      <c r="B178" s="150">
        <v>42549</v>
      </c>
      <c r="C178" s="150"/>
      <c r="D178" s="151" t="s">
        <v>690</v>
      </c>
      <c r="E178" s="152" t="s">
        <v>575</v>
      </c>
      <c r="F178" s="153">
        <v>262.5</v>
      </c>
      <c r="G178" s="152"/>
      <c r="H178" s="152">
        <v>340</v>
      </c>
      <c r="I178" s="154">
        <v>333</v>
      </c>
      <c r="J178" s="155" t="s">
        <v>691</v>
      </c>
      <c r="K178" s="156">
        <v>77.5</v>
      </c>
      <c r="L178" s="157">
        <v>0.295238095238095</v>
      </c>
      <c r="M178" s="152" t="s">
        <v>578</v>
      </c>
      <c r="N178" s="158">
        <v>43017</v>
      </c>
      <c r="O178" s="1"/>
      <c r="P178" s="1"/>
      <c r="Q178" s="223"/>
      <c r="R178" s="1"/>
      <c r="S178" s="6"/>
      <c r="T178" s="1"/>
      <c r="U178" s="1"/>
      <c r="V178" s="1"/>
      <c r="W178" s="1"/>
      <c r="X178" s="1"/>
      <c r="Y178" s="1"/>
      <c r="Z178" s="1"/>
      <c r="AA178" s="1"/>
    </row>
    <row r="179" spans="1:27" ht="12.75" customHeight="1">
      <c r="A179" s="149">
        <v>62</v>
      </c>
      <c r="B179" s="150">
        <v>42549</v>
      </c>
      <c r="C179" s="150"/>
      <c r="D179" s="151" t="s">
        <v>692</v>
      </c>
      <c r="E179" s="152" t="s">
        <v>575</v>
      </c>
      <c r="F179" s="153">
        <v>840</v>
      </c>
      <c r="G179" s="152"/>
      <c r="H179" s="152">
        <v>1230</v>
      </c>
      <c r="I179" s="154">
        <v>1230</v>
      </c>
      <c r="J179" s="155" t="s">
        <v>662</v>
      </c>
      <c r="K179" s="156">
        <v>390</v>
      </c>
      <c r="L179" s="157">
        <v>0.464285714285714</v>
      </c>
      <c r="M179" s="152" t="s">
        <v>578</v>
      </c>
      <c r="N179" s="158">
        <v>42649</v>
      </c>
      <c r="O179" s="1"/>
      <c r="P179" s="1"/>
      <c r="Q179" s="223"/>
      <c r="R179" s="1"/>
      <c r="S179" s="6"/>
      <c r="T179" s="1"/>
      <c r="U179" s="1"/>
      <c r="V179" s="1"/>
      <c r="W179" s="1"/>
      <c r="X179" s="1"/>
      <c r="Y179" s="1"/>
      <c r="Z179" s="1"/>
      <c r="AA179" s="1"/>
    </row>
    <row r="180" spans="1:27" ht="12.75" customHeight="1">
      <c r="A180" s="172">
        <v>63</v>
      </c>
      <c r="B180" s="173">
        <v>42556</v>
      </c>
      <c r="C180" s="173"/>
      <c r="D180" s="174" t="s">
        <v>693</v>
      </c>
      <c r="E180" s="175" t="s">
        <v>575</v>
      </c>
      <c r="F180" s="175">
        <v>395</v>
      </c>
      <c r="G180" s="176"/>
      <c r="H180" s="176">
        <f>(468.5+342.5)/2</f>
        <v>405.5</v>
      </c>
      <c r="I180" s="176">
        <v>510</v>
      </c>
      <c r="J180" s="177" t="s">
        <v>694</v>
      </c>
      <c r="K180" s="178">
        <f aca="true" t="shared" si="54" ref="K180:K186">H180-F180</f>
        <v>10.5</v>
      </c>
      <c r="L180" s="179">
        <f aca="true" t="shared" si="55" ref="L180:L186">K180/F180</f>
        <v>0.026582278481012658</v>
      </c>
      <c r="M180" s="175" t="s">
        <v>595</v>
      </c>
      <c r="N180" s="173">
        <v>43606</v>
      </c>
      <c r="O180" s="1"/>
      <c r="P180" s="1"/>
      <c r="Q180" s="223"/>
      <c r="R180" s="1"/>
      <c r="S180" s="6"/>
      <c r="T180" s="1"/>
      <c r="U180" s="1"/>
      <c r="V180" s="1"/>
      <c r="W180" s="1"/>
      <c r="X180" s="1"/>
      <c r="Y180" s="1"/>
      <c r="Z180" s="1"/>
      <c r="AA180" s="1"/>
    </row>
    <row r="181" spans="1:27" ht="12.75" customHeight="1">
      <c r="A181" s="159">
        <v>64</v>
      </c>
      <c r="B181" s="160">
        <v>42584</v>
      </c>
      <c r="C181" s="160"/>
      <c r="D181" s="161" t="s">
        <v>695</v>
      </c>
      <c r="E181" s="162" t="s">
        <v>587</v>
      </c>
      <c r="F181" s="163">
        <f>169.5-12.8</f>
        <v>156.7</v>
      </c>
      <c r="G181" s="163"/>
      <c r="H181" s="164">
        <v>77</v>
      </c>
      <c r="I181" s="164" t="s">
        <v>696</v>
      </c>
      <c r="J181" s="165" t="s">
        <v>697</v>
      </c>
      <c r="K181" s="166">
        <f t="shared" si="54"/>
        <v>-79.69999999999999</v>
      </c>
      <c r="L181" s="167">
        <f t="shared" si="55"/>
        <v>-0.5086151882578175</v>
      </c>
      <c r="M181" s="163" t="s">
        <v>588</v>
      </c>
      <c r="N181" s="160">
        <v>43522</v>
      </c>
      <c r="O181" s="1"/>
      <c r="P181" s="1"/>
      <c r="Q181" s="223"/>
      <c r="R181" s="1"/>
      <c r="S181" s="6"/>
      <c r="T181" s="1"/>
      <c r="U181" s="1"/>
      <c r="V181" s="1"/>
      <c r="W181" s="1"/>
      <c r="X181" s="1"/>
      <c r="Y181" s="1"/>
      <c r="Z181" s="1"/>
      <c r="AA181" s="1"/>
    </row>
    <row r="182" spans="1:27" ht="12.75" customHeight="1">
      <c r="A182" s="159">
        <v>65</v>
      </c>
      <c r="B182" s="160">
        <v>42586</v>
      </c>
      <c r="C182" s="160"/>
      <c r="D182" s="161" t="s">
        <v>698</v>
      </c>
      <c r="E182" s="162" t="s">
        <v>575</v>
      </c>
      <c r="F182" s="163">
        <v>400</v>
      </c>
      <c r="G182" s="163"/>
      <c r="H182" s="164">
        <v>305</v>
      </c>
      <c r="I182" s="164">
        <v>475</v>
      </c>
      <c r="J182" s="165" t="s">
        <v>699</v>
      </c>
      <c r="K182" s="166">
        <f t="shared" si="54"/>
        <v>-95</v>
      </c>
      <c r="L182" s="167">
        <f t="shared" si="55"/>
        <v>-0.2375</v>
      </c>
      <c r="M182" s="163" t="s">
        <v>588</v>
      </c>
      <c r="N182" s="160">
        <v>43606</v>
      </c>
      <c r="O182" s="1"/>
      <c r="P182" s="1"/>
      <c r="Q182" s="223"/>
      <c r="R182" s="1"/>
      <c r="S182" s="6"/>
      <c r="T182" s="1"/>
      <c r="U182" s="1"/>
      <c r="V182" s="1"/>
      <c r="W182" s="1"/>
      <c r="X182" s="1"/>
      <c r="Y182" s="1"/>
      <c r="Z182" s="1"/>
      <c r="AA182" s="1"/>
    </row>
    <row r="183" spans="1:27" ht="12.75" customHeight="1">
      <c r="A183" s="149">
        <v>66</v>
      </c>
      <c r="B183" s="150">
        <v>42593</v>
      </c>
      <c r="C183" s="150"/>
      <c r="D183" s="151" t="s">
        <v>700</v>
      </c>
      <c r="E183" s="152" t="s">
        <v>575</v>
      </c>
      <c r="F183" s="153">
        <v>86.5</v>
      </c>
      <c r="G183" s="152"/>
      <c r="H183" s="152">
        <v>130</v>
      </c>
      <c r="I183" s="154">
        <v>130</v>
      </c>
      <c r="J183" s="155" t="s">
        <v>701</v>
      </c>
      <c r="K183" s="156">
        <f t="shared" si="54"/>
        <v>43.5</v>
      </c>
      <c r="L183" s="157">
        <f t="shared" si="55"/>
        <v>0.5028901734104047</v>
      </c>
      <c r="M183" s="152" t="s">
        <v>578</v>
      </c>
      <c r="N183" s="158">
        <v>43091</v>
      </c>
      <c r="O183" s="1"/>
      <c r="P183" s="1"/>
      <c r="Q183" s="223"/>
      <c r="R183" s="1"/>
      <c r="S183" s="6"/>
      <c r="T183" s="1"/>
      <c r="U183" s="1"/>
      <c r="V183" s="1"/>
      <c r="W183" s="1"/>
      <c r="X183" s="1"/>
      <c r="Y183" s="1"/>
      <c r="Z183" s="1"/>
      <c r="AA183" s="1"/>
    </row>
    <row r="184" spans="1:27" ht="12.75" customHeight="1">
      <c r="A184" s="159">
        <v>67</v>
      </c>
      <c r="B184" s="160">
        <v>42600</v>
      </c>
      <c r="C184" s="160"/>
      <c r="D184" s="161" t="s">
        <v>120</v>
      </c>
      <c r="E184" s="162" t="s">
        <v>575</v>
      </c>
      <c r="F184" s="163">
        <v>133.5</v>
      </c>
      <c r="G184" s="163"/>
      <c r="H184" s="164">
        <v>126.5</v>
      </c>
      <c r="I184" s="164">
        <v>178</v>
      </c>
      <c r="J184" s="165" t="s">
        <v>702</v>
      </c>
      <c r="K184" s="166">
        <f t="shared" si="54"/>
        <v>-7</v>
      </c>
      <c r="L184" s="167">
        <f t="shared" si="55"/>
        <v>-0.052434456928838954</v>
      </c>
      <c r="M184" s="163" t="s">
        <v>588</v>
      </c>
      <c r="N184" s="160">
        <v>42615</v>
      </c>
      <c r="O184" s="1"/>
      <c r="P184" s="1"/>
      <c r="Q184" s="223"/>
      <c r="R184" s="1"/>
      <c r="S184" s="6"/>
      <c r="T184" s="1"/>
      <c r="U184" s="1"/>
      <c r="V184" s="1"/>
      <c r="W184" s="1"/>
      <c r="X184" s="1"/>
      <c r="Y184" s="1"/>
      <c r="Z184" s="1"/>
      <c r="AA184" s="1"/>
    </row>
    <row r="185" spans="1:27" ht="12.75" customHeight="1">
      <c r="A185" s="149">
        <v>68</v>
      </c>
      <c r="B185" s="150">
        <v>42613</v>
      </c>
      <c r="C185" s="150"/>
      <c r="D185" s="151" t="s">
        <v>703</v>
      </c>
      <c r="E185" s="152" t="s">
        <v>575</v>
      </c>
      <c r="F185" s="153">
        <v>560</v>
      </c>
      <c r="G185" s="152"/>
      <c r="H185" s="152">
        <v>725</v>
      </c>
      <c r="I185" s="154">
        <v>725</v>
      </c>
      <c r="J185" s="155" t="s">
        <v>608</v>
      </c>
      <c r="K185" s="156">
        <f t="shared" si="54"/>
        <v>165</v>
      </c>
      <c r="L185" s="157">
        <f t="shared" si="55"/>
        <v>0.29464285714285715</v>
      </c>
      <c r="M185" s="152" t="s">
        <v>578</v>
      </c>
      <c r="N185" s="158">
        <v>42456</v>
      </c>
      <c r="O185" s="1"/>
      <c r="P185" s="1"/>
      <c r="Q185" s="223"/>
      <c r="R185" s="1"/>
      <c r="S185" s="6"/>
      <c r="T185" s="1"/>
      <c r="U185" s="1"/>
      <c r="V185" s="1"/>
      <c r="W185" s="1"/>
      <c r="X185" s="1"/>
      <c r="Y185" s="1"/>
      <c r="Z185" s="1"/>
      <c r="AA185" s="1"/>
    </row>
    <row r="186" spans="1:27" ht="12.75" customHeight="1">
      <c r="A186" s="149">
        <v>69</v>
      </c>
      <c r="B186" s="150">
        <v>42614</v>
      </c>
      <c r="C186" s="150"/>
      <c r="D186" s="151" t="s">
        <v>704</v>
      </c>
      <c r="E186" s="152" t="s">
        <v>575</v>
      </c>
      <c r="F186" s="153">
        <v>160.5</v>
      </c>
      <c r="G186" s="152"/>
      <c r="H186" s="152">
        <v>210</v>
      </c>
      <c r="I186" s="154">
        <v>210</v>
      </c>
      <c r="J186" s="155" t="s">
        <v>608</v>
      </c>
      <c r="K186" s="156">
        <f t="shared" si="54"/>
        <v>49.5</v>
      </c>
      <c r="L186" s="157">
        <f t="shared" si="55"/>
        <v>0.308411214953271</v>
      </c>
      <c r="M186" s="152" t="s">
        <v>578</v>
      </c>
      <c r="N186" s="158">
        <v>42871</v>
      </c>
      <c r="O186" s="1"/>
      <c r="P186" s="1"/>
      <c r="Q186" s="223"/>
      <c r="R186" s="1"/>
      <c r="S186" s="6"/>
      <c r="T186" s="1"/>
      <c r="U186" s="1"/>
      <c r="V186" s="1"/>
      <c r="W186" s="1"/>
      <c r="X186" s="1"/>
      <c r="Y186" s="1"/>
      <c r="Z186" s="1"/>
      <c r="AA186" s="1"/>
    </row>
    <row r="187" spans="1:27" ht="12.75" customHeight="1">
      <c r="A187" s="149">
        <v>70</v>
      </c>
      <c r="B187" s="150">
        <v>42646</v>
      </c>
      <c r="C187" s="150"/>
      <c r="D187" s="151" t="s">
        <v>407</v>
      </c>
      <c r="E187" s="152" t="s">
        <v>575</v>
      </c>
      <c r="F187" s="153">
        <v>430</v>
      </c>
      <c r="G187" s="152"/>
      <c r="H187" s="152">
        <v>596</v>
      </c>
      <c r="I187" s="154">
        <v>575</v>
      </c>
      <c r="J187" s="155" t="s">
        <v>705</v>
      </c>
      <c r="K187" s="156">
        <v>166</v>
      </c>
      <c r="L187" s="157">
        <v>0.386046511627907</v>
      </c>
      <c r="M187" s="152" t="s">
        <v>578</v>
      </c>
      <c r="N187" s="158">
        <v>42769</v>
      </c>
      <c r="O187" s="1"/>
      <c r="P187" s="1"/>
      <c r="Q187" s="223"/>
      <c r="R187" s="1"/>
      <c r="S187" s="6"/>
      <c r="T187" s="1"/>
      <c r="U187" s="1"/>
      <c r="V187" s="1"/>
      <c r="W187" s="1"/>
      <c r="X187" s="1"/>
      <c r="Y187" s="1"/>
      <c r="Z187" s="1"/>
      <c r="AA187" s="1"/>
    </row>
    <row r="188" spans="1:27" ht="12.75" customHeight="1">
      <c r="A188" s="149">
        <v>71</v>
      </c>
      <c r="B188" s="150">
        <v>42657</v>
      </c>
      <c r="C188" s="150"/>
      <c r="D188" s="151" t="s">
        <v>706</v>
      </c>
      <c r="E188" s="152" t="s">
        <v>575</v>
      </c>
      <c r="F188" s="153">
        <v>280</v>
      </c>
      <c r="G188" s="152"/>
      <c r="H188" s="152">
        <v>345</v>
      </c>
      <c r="I188" s="154">
        <v>345</v>
      </c>
      <c r="J188" s="155" t="s">
        <v>608</v>
      </c>
      <c r="K188" s="156">
        <f aca="true" t="shared" si="56" ref="K188:K193">H188-F188</f>
        <v>65</v>
      </c>
      <c r="L188" s="157">
        <f>K188/F188</f>
        <v>0.23214285714285715</v>
      </c>
      <c r="M188" s="152" t="s">
        <v>578</v>
      </c>
      <c r="N188" s="158">
        <v>42814</v>
      </c>
      <c r="O188" s="1"/>
      <c r="P188" s="1"/>
      <c r="Q188" s="223"/>
      <c r="R188" s="1"/>
      <c r="S188" s="6"/>
      <c r="T188" s="1"/>
      <c r="U188" s="1"/>
      <c r="V188" s="1"/>
      <c r="W188" s="1"/>
      <c r="X188" s="1"/>
      <c r="Y188" s="1"/>
      <c r="Z188" s="1"/>
      <c r="AA188" s="1"/>
    </row>
    <row r="189" spans="1:27" ht="12.75" customHeight="1">
      <c r="A189" s="149">
        <v>72</v>
      </c>
      <c r="B189" s="150">
        <v>42657</v>
      </c>
      <c r="C189" s="150"/>
      <c r="D189" s="151" t="s">
        <v>707</v>
      </c>
      <c r="E189" s="152" t="s">
        <v>575</v>
      </c>
      <c r="F189" s="153">
        <v>245</v>
      </c>
      <c r="G189" s="152"/>
      <c r="H189" s="152">
        <v>325.5</v>
      </c>
      <c r="I189" s="154">
        <v>330</v>
      </c>
      <c r="J189" s="155" t="s">
        <v>708</v>
      </c>
      <c r="K189" s="156">
        <f t="shared" si="56"/>
        <v>80.5</v>
      </c>
      <c r="L189" s="157">
        <f>K189/F189</f>
        <v>0.32857142857142857</v>
      </c>
      <c r="M189" s="152" t="s">
        <v>578</v>
      </c>
      <c r="N189" s="158">
        <v>42769</v>
      </c>
      <c r="O189" s="1"/>
      <c r="P189" s="1"/>
      <c r="Q189" s="223"/>
      <c r="R189" s="1"/>
      <c r="S189" s="6"/>
      <c r="T189" s="1"/>
      <c r="U189" s="1"/>
      <c r="V189" s="1"/>
      <c r="W189" s="1"/>
      <c r="X189" s="1"/>
      <c r="Y189" s="1"/>
      <c r="Z189" s="1"/>
      <c r="AA189" s="1"/>
    </row>
    <row r="190" spans="1:27" ht="12.75" customHeight="1">
      <c r="A190" s="149">
        <v>73</v>
      </c>
      <c r="B190" s="150">
        <v>42660</v>
      </c>
      <c r="C190" s="150"/>
      <c r="D190" s="151" t="s">
        <v>709</v>
      </c>
      <c r="E190" s="152" t="s">
        <v>575</v>
      </c>
      <c r="F190" s="153">
        <v>125</v>
      </c>
      <c r="G190" s="152"/>
      <c r="H190" s="152">
        <v>160</v>
      </c>
      <c r="I190" s="154">
        <v>160</v>
      </c>
      <c r="J190" s="155" t="s">
        <v>662</v>
      </c>
      <c r="K190" s="156">
        <f t="shared" si="56"/>
        <v>35</v>
      </c>
      <c r="L190" s="157">
        <v>0.28</v>
      </c>
      <c r="M190" s="152" t="s">
        <v>578</v>
      </c>
      <c r="N190" s="158">
        <v>42803</v>
      </c>
      <c r="O190" s="1"/>
      <c r="P190" s="1"/>
      <c r="Q190" s="223"/>
      <c r="R190" s="1"/>
      <c r="S190" s="6"/>
      <c r="T190" s="1"/>
      <c r="U190" s="1"/>
      <c r="V190" s="1"/>
      <c r="W190" s="1"/>
      <c r="X190" s="1"/>
      <c r="Y190" s="1"/>
      <c r="Z190" s="1"/>
      <c r="AA190" s="1"/>
    </row>
    <row r="191" spans="1:27" ht="12.75" customHeight="1">
      <c r="A191" s="149">
        <v>74</v>
      </c>
      <c r="B191" s="150">
        <v>42660</v>
      </c>
      <c r="C191" s="150"/>
      <c r="D191" s="151" t="s">
        <v>710</v>
      </c>
      <c r="E191" s="152" t="s">
        <v>575</v>
      </c>
      <c r="F191" s="153">
        <v>114</v>
      </c>
      <c r="G191" s="152"/>
      <c r="H191" s="152">
        <v>145</v>
      </c>
      <c r="I191" s="154">
        <v>145</v>
      </c>
      <c r="J191" s="155" t="s">
        <v>662</v>
      </c>
      <c r="K191" s="156">
        <f t="shared" si="56"/>
        <v>31</v>
      </c>
      <c r="L191" s="157">
        <f>K191/F191</f>
        <v>0.2719298245614035</v>
      </c>
      <c r="M191" s="152" t="s">
        <v>578</v>
      </c>
      <c r="N191" s="158">
        <v>42859</v>
      </c>
      <c r="O191" s="1"/>
      <c r="P191" s="1"/>
      <c r="Q191" s="223"/>
      <c r="R191" s="1"/>
      <c r="S191" s="6"/>
      <c r="T191" s="1"/>
      <c r="U191" s="1"/>
      <c r="V191" s="1"/>
      <c r="W191" s="1"/>
      <c r="X191" s="1"/>
      <c r="Y191" s="1"/>
      <c r="Z191" s="1"/>
      <c r="AA191" s="1"/>
    </row>
    <row r="192" spans="1:27" ht="12.75" customHeight="1">
      <c r="A192" s="149">
        <v>75</v>
      </c>
      <c r="B192" s="150">
        <v>42660</v>
      </c>
      <c r="C192" s="150"/>
      <c r="D192" s="151" t="s">
        <v>711</v>
      </c>
      <c r="E192" s="152" t="s">
        <v>575</v>
      </c>
      <c r="F192" s="153">
        <v>212</v>
      </c>
      <c r="G192" s="152"/>
      <c r="H192" s="152">
        <v>280</v>
      </c>
      <c r="I192" s="154">
        <v>276</v>
      </c>
      <c r="J192" s="155" t="s">
        <v>712</v>
      </c>
      <c r="K192" s="156">
        <f t="shared" si="56"/>
        <v>68</v>
      </c>
      <c r="L192" s="157">
        <f>K192/F192</f>
        <v>0.32075471698113206</v>
      </c>
      <c r="M192" s="152" t="s">
        <v>578</v>
      </c>
      <c r="N192" s="158">
        <v>42858</v>
      </c>
      <c r="O192" s="1"/>
      <c r="P192" s="1"/>
      <c r="Q192" s="223"/>
      <c r="R192" s="1"/>
      <c r="S192" s="6"/>
      <c r="T192" s="1"/>
      <c r="U192" s="1"/>
      <c r="V192" s="1"/>
      <c r="W192" s="1"/>
      <c r="X192" s="1"/>
      <c r="Y192" s="1"/>
      <c r="Z192" s="1"/>
      <c r="AA192" s="1"/>
    </row>
    <row r="193" spans="1:27" ht="12.75" customHeight="1">
      <c r="A193" s="149">
        <v>76</v>
      </c>
      <c r="B193" s="150">
        <v>42678</v>
      </c>
      <c r="C193" s="150"/>
      <c r="D193" s="151" t="s">
        <v>454</v>
      </c>
      <c r="E193" s="152" t="s">
        <v>575</v>
      </c>
      <c r="F193" s="153">
        <v>155</v>
      </c>
      <c r="G193" s="152"/>
      <c r="H193" s="152">
        <v>210</v>
      </c>
      <c r="I193" s="154">
        <v>210</v>
      </c>
      <c r="J193" s="155" t="s">
        <v>713</v>
      </c>
      <c r="K193" s="156">
        <f t="shared" si="56"/>
        <v>55</v>
      </c>
      <c r="L193" s="157">
        <f>K193/F193</f>
        <v>0.3548387096774194</v>
      </c>
      <c r="M193" s="152" t="s">
        <v>578</v>
      </c>
      <c r="N193" s="158">
        <v>42944</v>
      </c>
      <c r="O193" s="1"/>
      <c r="P193" s="1"/>
      <c r="Q193" s="223"/>
      <c r="R193" s="1"/>
      <c r="S193" s="6"/>
      <c r="T193" s="1"/>
      <c r="U193" s="1"/>
      <c r="V193" s="1"/>
      <c r="W193" s="1"/>
      <c r="X193" s="1"/>
      <c r="Y193" s="1"/>
      <c r="Z193" s="1"/>
      <c r="AA193" s="1"/>
    </row>
    <row r="194" spans="1:27" ht="12.75" customHeight="1">
      <c r="A194" s="159">
        <v>77</v>
      </c>
      <c r="B194" s="160">
        <v>42710</v>
      </c>
      <c r="C194" s="160"/>
      <c r="D194" s="161" t="s">
        <v>714</v>
      </c>
      <c r="E194" s="162" t="s">
        <v>575</v>
      </c>
      <c r="F194" s="163">
        <v>150.5</v>
      </c>
      <c r="G194" s="163"/>
      <c r="H194" s="164">
        <v>72.5</v>
      </c>
      <c r="I194" s="164">
        <v>174</v>
      </c>
      <c r="J194" s="165" t="s">
        <v>715</v>
      </c>
      <c r="K194" s="166">
        <v>-78</v>
      </c>
      <c r="L194" s="167">
        <v>-0.518272425249169</v>
      </c>
      <c r="M194" s="163" t="s">
        <v>588</v>
      </c>
      <c r="N194" s="160">
        <v>43333</v>
      </c>
      <c r="O194" s="1"/>
      <c r="P194" s="1"/>
      <c r="Q194" s="223"/>
      <c r="R194" s="1"/>
      <c r="S194" s="6"/>
      <c r="T194" s="1"/>
      <c r="U194" s="1"/>
      <c r="V194" s="1"/>
      <c r="W194" s="1"/>
      <c r="X194" s="1"/>
      <c r="Y194" s="1"/>
      <c r="Z194" s="1"/>
      <c r="AA194" s="1"/>
    </row>
    <row r="195" spans="1:27" ht="12.75" customHeight="1">
      <c r="A195" s="149">
        <v>78</v>
      </c>
      <c r="B195" s="150">
        <v>42712</v>
      </c>
      <c r="C195" s="150"/>
      <c r="D195" s="151" t="s">
        <v>716</v>
      </c>
      <c r="E195" s="152" t="s">
        <v>575</v>
      </c>
      <c r="F195" s="153">
        <v>380</v>
      </c>
      <c r="G195" s="152"/>
      <c r="H195" s="152">
        <v>478</v>
      </c>
      <c r="I195" s="154">
        <v>468</v>
      </c>
      <c r="J195" s="155" t="s">
        <v>662</v>
      </c>
      <c r="K195" s="156">
        <f>H195-F195</f>
        <v>98</v>
      </c>
      <c r="L195" s="157">
        <f>K195/F195</f>
        <v>0.2578947368421053</v>
      </c>
      <c r="M195" s="152" t="s">
        <v>578</v>
      </c>
      <c r="N195" s="158">
        <v>43025</v>
      </c>
      <c r="O195" s="1"/>
      <c r="P195" s="1"/>
      <c r="Q195" s="223"/>
      <c r="R195" s="1"/>
      <c r="S195" s="6"/>
      <c r="T195" s="1"/>
      <c r="U195" s="1"/>
      <c r="V195" s="1"/>
      <c r="W195" s="1"/>
      <c r="X195" s="1"/>
      <c r="Y195" s="1"/>
      <c r="Z195" s="1"/>
      <c r="AA195" s="1"/>
    </row>
    <row r="196" spans="1:27" ht="12.75" customHeight="1">
      <c r="A196" s="149">
        <v>79</v>
      </c>
      <c r="B196" s="150">
        <v>42734</v>
      </c>
      <c r="C196" s="150"/>
      <c r="D196" s="151" t="s">
        <v>119</v>
      </c>
      <c r="E196" s="152" t="s">
        <v>575</v>
      </c>
      <c r="F196" s="153">
        <v>305</v>
      </c>
      <c r="G196" s="152"/>
      <c r="H196" s="152">
        <v>375</v>
      </c>
      <c r="I196" s="154">
        <v>375</v>
      </c>
      <c r="J196" s="155" t="s">
        <v>662</v>
      </c>
      <c r="K196" s="156">
        <f>H196-F196</f>
        <v>70</v>
      </c>
      <c r="L196" s="157">
        <f>K196/F196</f>
        <v>0.22950819672131148</v>
      </c>
      <c r="M196" s="152" t="s">
        <v>578</v>
      </c>
      <c r="N196" s="158">
        <v>42768</v>
      </c>
      <c r="O196" s="1"/>
      <c r="P196" s="1"/>
      <c r="Q196" s="223"/>
      <c r="R196" s="1"/>
      <c r="S196" s="6"/>
      <c r="T196" s="1"/>
      <c r="U196" s="1"/>
      <c r="V196" s="1"/>
      <c r="W196" s="1"/>
      <c r="X196" s="1"/>
      <c r="Y196" s="1"/>
      <c r="Z196" s="1"/>
      <c r="AA196" s="1"/>
    </row>
    <row r="197" spans="1:27" ht="12.75" customHeight="1">
      <c r="A197" s="149">
        <v>80</v>
      </c>
      <c r="B197" s="150">
        <v>42739</v>
      </c>
      <c r="C197" s="150"/>
      <c r="D197" s="151" t="s">
        <v>102</v>
      </c>
      <c r="E197" s="152" t="s">
        <v>575</v>
      </c>
      <c r="F197" s="153">
        <v>99.5</v>
      </c>
      <c r="G197" s="152"/>
      <c r="H197" s="152">
        <v>158</v>
      </c>
      <c r="I197" s="154">
        <v>158</v>
      </c>
      <c r="J197" s="155" t="s">
        <v>662</v>
      </c>
      <c r="K197" s="156">
        <f>H197-F197</f>
        <v>58.5</v>
      </c>
      <c r="L197" s="157">
        <f>K197/F197</f>
        <v>0.5879396984924623</v>
      </c>
      <c r="M197" s="152" t="s">
        <v>578</v>
      </c>
      <c r="N197" s="158">
        <v>42898</v>
      </c>
      <c r="O197" s="1"/>
      <c r="P197" s="1"/>
      <c r="Q197" s="223"/>
      <c r="R197" s="1"/>
      <c r="S197" s="6"/>
      <c r="T197" s="1"/>
      <c r="U197" s="1"/>
      <c r="V197" s="1"/>
      <c r="W197" s="1"/>
      <c r="X197" s="1"/>
      <c r="Y197" s="1"/>
      <c r="Z197" s="1"/>
      <c r="AA197" s="1"/>
    </row>
    <row r="198" spans="1:27" ht="12.75" customHeight="1">
      <c r="A198" s="149">
        <v>81</v>
      </c>
      <c r="B198" s="150">
        <v>42739</v>
      </c>
      <c r="C198" s="150"/>
      <c r="D198" s="151" t="s">
        <v>102</v>
      </c>
      <c r="E198" s="152" t="s">
        <v>575</v>
      </c>
      <c r="F198" s="153">
        <v>99.5</v>
      </c>
      <c r="G198" s="152"/>
      <c r="H198" s="152">
        <v>158</v>
      </c>
      <c r="I198" s="154">
        <v>158</v>
      </c>
      <c r="J198" s="155" t="s">
        <v>662</v>
      </c>
      <c r="K198" s="156">
        <v>58.5</v>
      </c>
      <c r="L198" s="157">
        <v>0.587939698492462</v>
      </c>
      <c r="M198" s="152" t="s">
        <v>578</v>
      </c>
      <c r="N198" s="158">
        <v>42898</v>
      </c>
      <c r="O198" s="1"/>
      <c r="P198" s="1"/>
      <c r="Q198" s="223"/>
      <c r="R198" s="1"/>
      <c r="S198" s="6"/>
      <c r="T198" s="1"/>
      <c r="U198" s="1"/>
      <c r="V198" s="1"/>
      <c r="W198" s="1"/>
      <c r="X198" s="1"/>
      <c r="Y198" s="1"/>
      <c r="Z198" s="1"/>
      <c r="AA198" s="1"/>
    </row>
    <row r="199" spans="1:27" ht="12.75" customHeight="1">
      <c r="A199" s="149">
        <v>82</v>
      </c>
      <c r="B199" s="150">
        <v>42786</v>
      </c>
      <c r="C199" s="150"/>
      <c r="D199" s="151" t="s">
        <v>208</v>
      </c>
      <c r="E199" s="152" t="s">
        <v>575</v>
      </c>
      <c r="F199" s="153">
        <v>140.5</v>
      </c>
      <c r="G199" s="152"/>
      <c r="H199" s="152">
        <v>220</v>
      </c>
      <c r="I199" s="154">
        <v>220</v>
      </c>
      <c r="J199" s="155" t="s">
        <v>662</v>
      </c>
      <c r="K199" s="156">
        <f>H199-F199</f>
        <v>79.5</v>
      </c>
      <c r="L199" s="157">
        <f>K199/F199</f>
        <v>0.5658362989323843</v>
      </c>
      <c r="M199" s="152" t="s">
        <v>578</v>
      </c>
      <c r="N199" s="158">
        <v>42864</v>
      </c>
      <c r="O199" s="1"/>
      <c r="P199" s="1"/>
      <c r="Q199" s="223"/>
      <c r="R199" s="1"/>
      <c r="S199" s="6"/>
      <c r="T199" s="1"/>
      <c r="U199" s="1"/>
      <c r="V199" s="1"/>
      <c r="W199" s="1"/>
      <c r="X199" s="1"/>
      <c r="Y199" s="1"/>
      <c r="Z199" s="1"/>
      <c r="AA199" s="1"/>
    </row>
    <row r="200" spans="1:27" ht="12.75" customHeight="1">
      <c r="A200" s="149">
        <v>83</v>
      </c>
      <c r="B200" s="150">
        <v>42786</v>
      </c>
      <c r="C200" s="150"/>
      <c r="D200" s="151" t="s">
        <v>717</v>
      </c>
      <c r="E200" s="152" t="s">
        <v>575</v>
      </c>
      <c r="F200" s="153">
        <v>202.5</v>
      </c>
      <c r="G200" s="152"/>
      <c r="H200" s="152">
        <v>234</v>
      </c>
      <c r="I200" s="154">
        <v>234</v>
      </c>
      <c r="J200" s="155" t="s">
        <v>662</v>
      </c>
      <c r="K200" s="156">
        <v>31.5</v>
      </c>
      <c r="L200" s="157">
        <v>0.155555555555556</v>
      </c>
      <c r="M200" s="152" t="s">
        <v>578</v>
      </c>
      <c r="N200" s="158">
        <v>42836</v>
      </c>
      <c r="O200" s="1"/>
      <c r="P200" s="1"/>
      <c r="Q200" s="223"/>
      <c r="R200" s="1"/>
      <c r="S200" s="6"/>
      <c r="T200" s="1"/>
      <c r="U200" s="1"/>
      <c r="V200" s="1"/>
      <c r="W200" s="1"/>
      <c r="X200" s="1"/>
      <c r="Y200" s="1"/>
      <c r="Z200" s="1"/>
      <c r="AA200" s="1"/>
    </row>
    <row r="201" spans="1:27" ht="12.75" customHeight="1">
      <c r="A201" s="149">
        <v>84</v>
      </c>
      <c r="B201" s="150">
        <v>42818</v>
      </c>
      <c r="C201" s="150"/>
      <c r="D201" s="151" t="s">
        <v>718</v>
      </c>
      <c r="E201" s="152" t="s">
        <v>575</v>
      </c>
      <c r="F201" s="153">
        <v>300.5</v>
      </c>
      <c r="G201" s="152"/>
      <c r="H201" s="152">
        <v>417.5</v>
      </c>
      <c r="I201" s="154">
        <v>420</v>
      </c>
      <c r="J201" s="155" t="s">
        <v>719</v>
      </c>
      <c r="K201" s="156">
        <f>H201-F201</f>
        <v>117</v>
      </c>
      <c r="L201" s="157">
        <f>K201/F201</f>
        <v>0.389351081530782</v>
      </c>
      <c r="M201" s="152" t="s">
        <v>578</v>
      </c>
      <c r="N201" s="158">
        <v>43070</v>
      </c>
      <c r="O201" s="1"/>
      <c r="P201" s="1"/>
      <c r="Q201" s="223"/>
      <c r="R201" s="1"/>
      <c r="S201" s="6"/>
      <c r="T201" s="1"/>
      <c r="U201" s="1"/>
      <c r="V201" s="1"/>
      <c r="W201" s="1"/>
      <c r="X201" s="1"/>
      <c r="Y201" s="1"/>
      <c r="Z201" s="1"/>
      <c r="AA201" s="1"/>
    </row>
    <row r="202" spans="1:27" ht="12.75" customHeight="1">
      <c r="A202" s="149">
        <v>85</v>
      </c>
      <c r="B202" s="150">
        <v>42818</v>
      </c>
      <c r="C202" s="150"/>
      <c r="D202" s="151" t="s">
        <v>692</v>
      </c>
      <c r="E202" s="152" t="s">
        <v>575</v>
      </c>
      <c r="F202" s="153">
        <v>850</v>
      </c>
      <c r="G202" s="152"/>
      <c r="H202" s="152">
        <v>1042.5</v>
      </c>
      <c r="I202" s="154">
        <v>1023</v>
      </c>
      <c r="J202" s="155" t="s">
        <v>720</v>
      </c>
      <c r="K202" s="156">
        <v>192.5</v>
      </c>
      <c r="L202" s="157">
        <v>0.226470588235294</v>
      </c>
      <c r="M202" s="152" t="s">
        <v>578</v>
      </c>
      <c r="N202" s="158">
        <v>42830</v>
      </c>
      <c r="O202" s="1"/>
      <c r="P202" s="1"/>
      <c r="Q202" s="223"/>
      <c r="R202" s="1"/>
      <c r="S202" s="6"/>
      <c r="T202" s="1"/>
      <c r="U202" s="1"/>
      <c r="V202" s="1"/>
      <c r="W202" s="1"/>
      <c r="X202" s="1"/>
      <c r="Y202" s="1"/>
      <c r="Z202" s="1"/>
      <c r="AA202" s="1"/>
    </row>
    <row r="203" spans="1:27" ht="12.75" customHeight="1">
      <c r="A203" s="149">
        <v>86</v>
      </c>
      <c r="B203" s="150">
        <v>42830</v>
      </c>
      <c r="C203" s="150"/>
      <c r="D203" s="151" t="s">
        <v>485</v>
      </c>
      <c r="E203" s="152" t="s">
        <v>575</v>
      </c>
      <c r="F203" s="153">
        <v>785</v>
      </c>
      <c r="G203" s="152"/>
      <c r="H203" s="152">
        <v>930</v>
      </c>
      <c r="I203" s="154">
        <v>920</v>
      </c>
      <c r="J203" s="155" t="s">
        <v>721</v>
      </c>
      <c r="K203" s="156">
        <f>H203-F203</f>
        <v>145</v>
      </c>
      <c r="L203" s="157">
        <f>K203/F203</f>
        <v>0.18471337579617833</v>
      </c>
      <c r="M203" s="152" t="s">
        <v>578</v>
      </c>
      <c r="N203" s="158">
        <v>42976</v>
      </c>
      <c r="O203" s="1"/>
      <c r="P203" s="1"/>
      <c r="Q203" s="223"/>
      <c r="R203" s="1"/>
      <c r="S203" s="6"/>
      <c r="T203" s="1"/>
      <c r="U203" s="1"/>
      <c r="V203" s="1"/>
      <c r="W203" s="1"/>
      <c r="X203" s="1"/>
      <c r="Y203" s="1"/>
      <c r="Z203" s="1"/>
      <c r="AA203" s="1"/>
    </row>
    <row r="204" spans="1:27" ht="12.75" customHeight="1">
      <c r="A204" s="159">
        <v>87</v>
      </c>
      <c r="B204" s="160">
        <v>42831</v>
      </c>
      <c r="C204" s="160"/>
      <c r="D204" s="161" t="s">
        <v>722</v>
      </c>
      <c r="E204" s="162" t="s">
        <v>575</v>
      </c>
      <c r="F204" s="163">
        <v>40</v>
      </c>
      <c r="G204" s="163"/>
      <c r="H204" s="164">
        <v>13.1</v>
      </c>
      <c r="I204" s="164">
        <v>60</v>
      </c>
      <c r="J204" s="165" t="s">
        <v>723</v>
      </c>
      <c r="K204" s="166">
        <v>-26.9</v>
      </c>
      <c r="L204" s="167">
        <v>-0.6725</v>
      </c>
      <c r="M204" s="163" t="s">
        <v>588</v>
      </c>
      <c r="N204" s="160">
        <v>43138</v>
      </c>
      <c r="O204" s="1"/>
      <c r="P204" s="1"/>
      <c r="Q204" s="223"/>
      <c r="R204" s="1"/>
      <c r="S204" s="6"/>
      <c r="T204" s="1"/>
      <c r="U204" s="1"/>
      <c r="V204" s="1"/>
      <c r="W204" s="1"/>
      <c r="X204" s="1"/>
      <c r="Y204" s="1"/>
      <c r="Z204" s="1"/>
      <c r="AA204" s="1"/>
    </row>
    <row r="205" spans="1:27" ht="12.75" customHeight="1">
      <c r="A205" s="149">
        <v>88</v>
      </c>
      <c r="B205" s="150">
        <v>42837</v>
      </c>
      <c r="C205" s="150"/>
      <c r="D205" s="151" t="s">
        <v>100</v>
      </c>
      <c r="E205" s="152" t="s">
        <v>575</v>
      </c>
      <c r="F205" s="153">
        <v>289.5</v>
      </c>
      <c r="G205" s="152"/>
      <c r="H205" s="152">
        <v>354</v>
      </c>
      <c r="I205" s="154">
        <v>360</v>
      </c>
      <c r="J205" s="155" t="s">
        <v>724</v>
      </c>
      <c r="K205" s="156">
        <f aca="true" t="shared" si="57" ref="K205:K213">H205-F205</f>
        <v>64.5</v>
      </c>
      <c r="L205" s="157">
        <f aca="true" t="shared" si="58" ref="L205:L213">K205/F205</f>
        <v>0.22279792746113988</v>
      </c>
      <c r="M205" s="152" t="s">
        <v>578</v>
      </c>
      <c r="N205" s="158">
        <v>43040</v>
      </c>
      <c r="O205" s="1"/>
      <c r="P205" s="1"/>
      <c r="Q205" s="223"/>
      <c r="R205" s="1"/>
      <c r="S205" s="6"/>
      <c r="T205" s="1"/>
      <c r="U205" s="1"/>
      <c r="V205" s="1"/>
      <c r="W205" s="1"/>
      <c r="X205" s="1"/>
      <c r="Y205" s="1"/>
      <c r="Z205" s="1"/>
      <c r="AA205" s="1"/>
    </row>
    <row r="206" spans="1:27" ht="12.75" customHeight="1">
      <c r="A206" s="149">
        <v>89</v>
      </c>
      <c r="B206" s="150">
        <v>42845</v>
      </c>
      <c r="C206" s="150"/>
      <c r="D206" s="151" t="s">
        <v>426</v>
      </c>
      <c r="E206" s="152" t="s">
        <v>575</v>
      </c>
      <c r="F206" s="153">
        <v>700</v>
      </c>
      <c r="G206" s="152"/>
      <c r="H206" s="152">
        <v>840</v>
      </c>
      <c r="I206" s="154">
        <v>840</v>
      </c>
      <c r="J206" s="155" t="s">
        <v>725</v>
      </c>
      <c r="K206" s="156">
        <f t="shared" si="57"/>
        <v>140</v>
      </c>
      <c r="L206" s="157">
        <f t="shared" si="58"/>
        <v>0.2</v>
      </c>
      <c r="M206" s="152" t="s">
        <v>578</v>
      </c>
      <c r="N206" s="158">
        <v>42893</v>
      </c>
      <c r="O206" s="1"/>
      <c r="P206" s="1"/>
      <c r="Q206" s="223"/>
      <c r="R206" s="1"/>
      <c r="S206" s="6"/>
      <c r="T206" s="1"/>
      <c r="U206" s="1"/>
      <c r="V206" s="1"/>
      <c r="W206" s="1"/>
      <c r="X206" s="1"/>
      <c r="Y206" s="1"/>
      <c r="Z206" s="1"/>
      <c r="AA206" s="1"/>
    </row>
    <row r="207" spans="1:27" ht="12.75" customHeight="1">
      <c r="A207" s="149">
        <v>90</v>
      </c>
      <c r="B207" s="150">
        <v>42887</v>
      </c>
      <c r="C207" s="150"/>
      <c r="D207" s="151" t="s">
        <v>726</v>
      </c>
      <c r="E207" s="152" t="s">
        <v>575</v>
      </c>
      <c r="F207" s="153">
        <v>130</v>
      </c>
      <c r="G207" s="152"/>
      <c r="H207" s="152">
        <v>144.25</v>
      </c>
      <c r="I207" s="154">
        <v>170</v>
      </c>
      <c r="J207" s="155" t="s">
        <v>727</v>
      </c>
      <c r="K207" s="156">
        <f t="shared" si="57"/>
        <v>14.25</v>
      </c>
      <c r="L207" s="157">
        <f t="shared" si="58"/>
        <v>0.10961538461538461</v>
      </c>
      <c r="M207" s="152" t="s">
        <v>578</v>
      </c>
      <c r="N207" s="158">
        <v>43675</v>
      </c>
      <c r="O207" s="1"/>
      <c r="P207" s="1"/>
      <c r="Q207" s="223"/>
      <c r="R207" s="1"/>
      <c r="S207" s="6"/>
      <c r="T207" s="1"/>
      <c r="U207" s="1"/>
      <c r="V207" s="1"/>
      <c r="W207" s="1"/>
      <c r="X207" s="1"/>
      <c r="Y207" s="1"/>
      <c r="Z207" s="1"/>
      <c r="AA207" s="1"/>
    </row>
    <row r="208" spans="1:27" ht="12.75" customHeight="1">
      <c r="A208" s="149">
        <v>91</v>
      </c>
      <c r="B208" s="150">
        <v>42901</v>
      </c>
      <c r="C208" s="150"/>
      <c r="D208" s="151" t="s">
        <v>728</v>
      </c>
      <c r="E208" s="152" t="s">
        <v>575</v>
      </c>
      <c r="F208" s="153">
        <v>214.5</v>
      </c>
      <c r="G208" s="152"/>
      <c r="H208" s="152">
        <v>262</v>
      </c>
      <c r="I208" s="154">
        <v>262</v>
      </c>
      <c r="J208" s="155" t="s">
        <v>597</v>
      </c>
      <c r="K208" s="156">
        <f t="shared" si="57"/>
        <v>47.5</v>
      </c>
      <c r="L208" s="157">
        <f t="shared" si="58"/>
        <v>0.22144522144522144</v>
      </c>
      <c r="M208" s="152" t="s">
        <v>578</v>
      </c>
      <c r="N208" s="158">
        <v>42977</v>
      </c>
      <c r="O208" s="1"/>
      <c r="P208" s="1"/>
      <c r="Q208" s="223"/>
      <c r="R208" s="1"/>
      <c r="S208" s="6"/>
      <c r="T208" s="1"/>
      <c r="U208" s="1"/>
      <c r="V208" s="1"/>
      <c r="W208" s="1"/>
      <c r="X208" s="1"/>
      <c r="Y208" s="1"/>
      <c r="Z208" s="1"/>
      <c r="AA208" s="1"/>
    </row>
    <row r="209" spans="1:27" ht="12.75" customHeight="1">
      <c r="A209" s="180">
        <v>92</v>
      </c>
      <c r="B209" s="181">
        <v>42933</v>
      </c>
      <c r="C209" s="181"/>
      <c r="D209" s="182" t="s">
        <v>729</v>
      </c>
      <c r="E209" s="183" t="s">
        <v>575</v>
      </c>
      <c r="F209" s="184">
        <v>370</v>
      </c>
      <c r="G209" s="183"/>
      <c r="H209" s="183">
        <v>447.5</v>
      </c>
      <c r="I209" s="185">
        <v>450</v>
      </c>
      <c r="J209" s="186" t="s">
        <v>662</v>
      </c>
      <c r="K209" s="156">
        <f t="shared" si="57"/>
        <v>77.5</v>
      </c>
      <c r="L209" s="187">
        <f t="shared" si="58"/>
        <v>0.20945945945945946</v>
      </c>
      <c r="M209" s="183" t="s">
        <v>578</v>
      </c>
      <c r="N209" s="188">
        <v>43035</v>
      </c>
      <c r="O209" s="1"/>
      <c r="P209" s="1"/>
      <c r="Q209" s="223"/>
      <c r="R209" s="1"/>
      <c r="S209" s="6"/>
      <c r="T209" s="1"/>
      <c r="U209" s="1"/>
      <c r="V209" s="1"/>
      <c r="W209" s="1"/>
      <c r="X209" s="1"/>
      <c r="Y209" s="1"/>
      <c r="Z209" s="1"/>
      <c r="AA209" s="1"/>
    </row>
    <row r="210" spans="1:27" ht="12.75" customHeight="1">
      <c r="A210" s="180">
        <v>93</v>
      </c>
      <c r="B210" s="181">
        <v>42943</v>
      </c>
      <c r="C210" s="181"/>
      <c r="D210" s="182" t="s">
        <v>206</v>
      </c>
      <c r="E210" s="183" t="s">
        <v>575</v>
      </c>
      <c r="F210" s="184">
        <v>657.5</v>
      </c>
      <c r="G210" s="183"/>
      <c r="H210" s="183">
        <v>825</v>
      </c>
      <c r="I210" s="185">
        <v>820</v>
      </c>
      <c r="J210" s="186" t="s">
        <v>662</v>
      </c>
      <c r="K210" s="156">
        <f t="shared" si="57"/>
        <v>167.5</v>
      </c>
      <c r="L210" s="187">
        <f t="shared" si="58"/>
        <v>0.25475285171102663</v>
      </c>
      <c r="M210" s="183" t="s">
        <v>578</v>
      </c>
      <c r="N210" s="188">
        <v>43090</v>
      </c>
      <c r="O210" s="1"/>
      <c r="P210" s="1"/>
      <c r="Q210" s="223"/>
      <c r="R210" s="1"/>
      <c r="S210" s="6"/>
      <c r="T210" s="1"/>
      <c r="U210" s="1"/>
      <c r="V210" s="1"/>
      <c r="W210" s="1"/>
      <c r="X210" s="1"/>
      <c r="Y210" s="1"/>
      <c r="Z210" s="1"/>
      <c r="AA210" s="1"/>
    </row>
    <row r="211" spans="1:27" ht="12.75" customHeight="1">
      <c r="A211" s="149">
        <v>94</v>
      </c>
      <c r="B211" s="150">
        <v>42964</v>
      </c>
      <c r="C211" s="150"/>
      <c r="D211" s="151" t="s">
        <v>380</v>
      </c>
      <c r="E211" s="152" t="s">
        <v>575</v>
      </c>
      <c r="F211" s="153">
        <v>605</v>
      </c>
      <c r="G211" s="152"/>
      <c r="H211" s="152">
        <v>750</v>
      </c>
      <c r="I211" s="154">
        <v>750</v>
      </c>
      <c r="J211" s="155" t="s">
        <v>721</v>
      </c>
      <c r="K211" s="156">
        <f t="shared" si="57"/>
        <v>145</v>
      </c>
      <c r="L211" s="157">
        <f t="shared" si="58"/>
        <v>0.2396694214876033</v>
      </c>
      <c r="M211" s="152" t="s">
        <v>578</v>
      </c>
      <c r="N211" s="158">
        <v>43027</v>
      </c>
      <c r="O211" s="1"/>
      <c r="P211" s="1"/>
      <c r="Q211" s="223"/>
      <c r="R211" s="1"/>
      <c r="S211" s="6"/>
      <c r="T211" s="1"/>
      <c r="U211" s="1"/>
      <c r="V211" s="1"/>
      <c r="W211" s="1"/>
      <c r="X211" s="1"/>
      <c r="Y211" s="1"/>
      <c r="Z211" s="1"/>
      <c r="AA211" s="1"/>
    </row>
    <row r="212" spans="1:27" ht="12.75" customHeight="1">
      <c r="A212" s="159">
        <v>95</v>
      </c>
      <c r="B212" s="160">
        <v>42979</v>
      </c>
      <c r="C212" s="160"/>
      <c r="D212" s="168" t="s">
        <v>730</v>
      </c>
      <c r="E212" s="163" t="s">
        <v>575</v>
      </c>
      <c r="F212" s="163">
        <v>255</v>
      </c>
      <c r="G212" s="164"/>
      <c r="H212" s="164">
        <v>217.25</v>
      </c>
      <c r="I212" s="164">
        <v>320</v>
      </c>
      <c r="J212" s="165" t="s">
        <v>731</v>
      </c>
      <c r="K212" s="166">
        <f t="shared" si="57"/>
        <v>-37.75</v>
      </c>
      <c r="L212" s="169">
        <f t="shared" si="58"/>
        <v>-0.1480392156862745</v>
      </c>
      <c r="M212" s="163" t="s">
        <v>588</v>
      </c>
      <c r="N212" s="160">
        <v>43661</v>
      </c>
      <c r="O212" s="1"/>
      <c r="P212" s="1"/>
      <c r="Q212" s="223"/>
      <c r="R212" s="1"/>
      <c r="S212" s="6"/>
      <c r="T212" s="1"/>
      <c r="U212" s="1"/>
      <c r="V212" s="1"/>
      <c r="W212" s="1"/>
      <c r="X212" s="1"/>
      <c r="Y212" s="1"/>
      <c r="Z212" s="1"/>
      <c r="AA212" s="1"/>
    </row>
    <row r="213" spans="1:27" ht="12.75" customHeight="1">
      <c r="A213" s="149">
        <v>96</v>
      </c>
      <c r="B213" s="150">
        <v>42997</v>
      </c>
      <c r="C213" s="150"/>
      <c r="D213" s="151" t="s">
        <v>732</v>
      </c>
      <c r="E213" s="152" t="s">
        <v>575</v>
      </c>
      <c r="F213" s="153">
        <v>215</v>
      </c>
      <c r="G213" s="152"/>
      <c r="H213" s="152">
        <v>258</v>
      </c>
      <c r="I213" s="154">
        <v>258</v>
      </c>
      <c r="J213" s="155" t="s">
        <v>662</v>
      </c>
      <c r="K213" s="156">
        <f t="shared" si="57"/>
        <v>43</v>
      </c>
      <c r="L213" s="157">
        <f t="shared" si="58"/>
        <v>0.2</v>
      </c>
      <c r="M213" s="152" t="s">
        <v>578</v>
      </c>
      <c r="N213" s="158">
        <v>43040</v>
      </c>
      <c r="O213" s="1"/>
      <c r="P213" s="1"/>
      <c r="Q213" s="223"/>
      <c r="R213" s="1"/>
      <c r="S213" s="6"/>
      <c r="T213" s="1"/>
      <c r="U213" s="1"/>
      <c r="V213" s="1"/>
      <c r="W213" s="1"/>
      <c r="X213" s="1"/>
      <c r="Y213" s="1"/>
      <c r="Z213" s="1"/>
      <c r="AA213" s="1"/>
    </row>
    <row r="214" spans="1:27" ht="12.75" customHeight="1">
      <c r="A214" s="149">
        <v>97</v>
      </c>
      <c r="B214" s="150">
        <v>42997</v>
      </c>
      <c r="C214" s="150"/>
      <c r="D214" s="151" t="s">
        <v>732</v>
      </c>
      <c r="E214" s="152" t="s">
        <v>575</v>
      </c>
      <c r="F214" s="153">
        <v>215</v>
      </c>
      <c r="G214" s="152"/>
      <c r="H214" s="152">
        <v>258</v>
      </c>
      <c r="I214" s="154">
        <v>258</v>
      </c>
      <c r="J214" s="186" t="s">
        <v>662</v>
      </c>
      <c r="K214" s="156">
        <v>43</v>
      </c>
      <c r="L214" s="157">
        <v>0.2</v>
      </c>
      <c r="M214" s="152" t="s">
        <v>578</v>
      </c>
      <c r="N214" s="158">
        <v>43040</v>
      </c>
      <c r="O214" s="1"/>
      <c r="P214" s="1"/>
      <c r="Q214" s="223"/>
      <c r="R214" s="1"/>
      <c r="S214" s="6"/>
      <c r="T214" s="1"/>
      <c r="U214" s="1"/>
      <c r="V214" s="1"/>
      <c r="W214" s="1"/>
      <c r="X214" s="1"/>
      <c r="Y214" s="1"/>
      <c r="Z214" s="1"/>
      <c r="AA214" s="1"/>
    </row>
    <row r="215" spans="1:27" ht="12.75" customHeight="1">
      <c r="A215" s="180">
        <v>98</v>
      </c>
      <c r="B215" s="181">
        <v>42998</v>
      </c>
      <c r="C215" s="181"/>
      <c r="D215" s="182" t="s">
        <v>733</v>
      </c>
      <c r="E215" s="183" t="s">
        <v>575</v>
      </c>
      <c r="F215" s="153">
        <v>75</v>
      </c>
      <c r="G215" s="183"/>
      <c r="H215" s="183">
        <v>90</v>
      </c>
      <c r="I215" s="185">
        <v>90</v>
      </c>
      <c r="J215" s="155" t="s">
        <v>734</v>
      </c>
      <c r="K215" s="156">
        <f aca="true" t="shared" si="59" ref="K215:K220">H215-F215</f>
        <v>15</v>
      </c>
      <c r="L215" s="157">
        <f aca="true" t="shared" si="60" ref="L215:L220">K215/F215</f>
        <v>0.2</v>
      </c>
      <c r="M215" s="152" t="s">
        <v>578</v>
      </c>
      <c r="N215" s="158">
        <v>43019</v>
      </c>
      <c r="O215" s="1"/>
      <c r="P215" s="1"/>
      <c r="Q215" s="223"/>
      <c r="R215" s="1"/>
      <c r="S215" s="6"/>
      <c r="T215" s="1"/>
      <c r="U215" s="1"/>
      <c r="V215" s="1"/>
      <c r="W215" s="1"/>
      <c r="X215" s="1"/>
      <c r="Y215" s="1"/>
      <c r="Z215" s="1"/>
      <c r="AA215" s="1"/>
    </row>
    <row r="216" spans="1:27" ht="12.75" customHeight="1">
      <c r="A216" s="180">
        <v>99</v>
      </c>
      <c r="B216" s="181">
        <v>43011</v>
      </c>
      <c r="C216" s="181"/>
      <c r="D216" s="182" t="s">
        <v>735</v>
      </c>
      <c r="E216" s="183" t="s">
        <v>575</v>
      </c>
      <c r="F216" s="184">
        <v>315</v>
      </c>
      <c r="G216" s="183"/>
      <c r="H216" s="183">
        <v>392</v>
      </c>
      <c r="I216" s="185">
        <v>384</v>
      </c>
      <c r="J216" s="186" t="s">
        <v>736</v>
      </c>
      <c r="K216" s="156">
        <f t="shared" si="59"/>
        <v>77</v>
      </c>
      <c r="L216" s="187">
        <f t="shared" si="60"/>
        <v>0.24444444444444444</v>
      </c>
      <c r="M216" s="183" t="s">
        <v>578</v>
      </c>
      <c r="N216" s="188">
        <v>43017</v>
      </c>
      <c r="O216" s="1"/>
      <c r="P216" s="1"/>
      <c r="Q216" s="223"/>
      <c r="R216" s="1"/>
      <c r="S216" s="6"/>
      <c r="T216" s="1"/>
      <c r="U216" s="1"/>
      <c r="V216" s="1"/>
      <c r="W216" s="1"/>
      <c r="X216" s="1"/>
      <c r="Y216" s="1"/>
      <c r="Z216" s="1"/>
      <c r="AA216" s="1"/>
    </row>
    <row r="217" spans="1:27" ht="12.75" customHeight="1">
      <c r="A217" s="180">
        <v>100</v>
      </c>
      <c r="B217" s="181">
        <v>43013</v>
      </c>
      <c r="C217" s="181"/>
      <c r="D217" s="182" t="s">
        <v>458</v>
      </c>
      <c r="E217" s="183" t="s">
        <v>575</v>
      </c>
      <c r="F217" s="184">
        <v>145</v>
      </c>
      <c r="G217" s="183"/>
      <c r="H217" s="183">
        <v>179</v>
      </c>
      <c r="I217" s="185">
        <v>180</v>
      </c>
      <c r="J217" s="186" t="s">
        <v>737</v>
      </c>
      <c r="K217" s="156">
        <f t="shared" si="59"/>
        <v>34</v>
      </c>
      <c r="L217" s="187">
        <f t="shared" si="60"/>
        <v>0.23448275862068965</v>
      </c>
      <c r="M217" s="183" t="s">
        <v>578</v>
      </c>
      <c r="N217" s="188">
        <v>43025</v>
      </c>
      <c r="O217" s="1"/>
      <c r="P217" s="1"/>
      <c r="Q217" s="223"/>
      <c r="R217" s="1"/>
      <c r="S217" s="6"/>
      <c r="T217" s="1"/>
      <c r="U217" s="1"/>
      <c r="V217" s="1"/>
      <c r="W217" s="1"/>
      <c r="X217" s="1"/>
      <c r="Y217" s="1"/>
      <c r="Z217" s="1"/>
      <c r="AA217" s="1"/>
    </row>
    <row r="218" spans="1:27" ht="12.75" customHeight="1">
      <c r="A218" s="180">
        <v>101</v>
      </c>
      <c r="B218" s="181">
        <v>43014</v>
      </c>
      <c r="C218" s="181"/>
      <c r="D218" s="182" t="s">
        <v>355</v>
      </c>
      <c r="E218" s="183" t="s">
        <v>575</v>
      </c>
      <c r="F218" s="184">
        <v>256</v>
      </c>
      <c r="G218" s="183"/>
      <c r="H218" s="183">
        <v>323</v>
      </c>
      <c r="I218" s="185">
        <v>320</v>
      </c>
      <c r="J218" s="186" t="s">
        <v>662</v>
      </c>
      <c r="K218" s="156">
        <f t="shared" si="59"/>
        <v>67</v>
      </c>
      <c r="L218" s="187">
        <f t="shared" si="60"/>
        <v>0.26171875</v>
      </c>
      <c r="M218" s="183" t="s">
        <v>578</v>
      </c>
      <c r="N218" s="188">
        <v>43067</v>
      </c>
      <c r="O218" s="1"/>
      <c r="P218" s="1"/>
      <c r="Q218" s="223"/>
      <c r="R218" s="1"/>
      <c r="S218" s="6"/>
      <c r="T218" s="1"/>
      <c r="U218" s="1"/>
      <c r="V218" s="1"/>
      <c r="W218" s="1"/>
      <c r="X218" s="1"/>
      <c r="Y218" s="1"/>
      <c r="Z218" s="1"/>
      <c r="AA218" s="1"/>
    </row>
    <row r="219" spans="1:27" ht="12.75" customHeight="1">
      <c r="A219" s="180">
        <v>102</v>
      </c>
      <c r="B219" s="181">
        <v>43017</v>
      </c>
      <c r="C219" s="181"/>
      <c r="D219" s="182" t="s">
        <v>369</v>
      </c>
      <c r="E219" s="183" t="s">
        <v>575</v>
      </c>
      <c r="F219" s="184">
        <v>137.5</v>
      </c>
      <c r="G219" s="183"/>
      <c r="H219" s="183">
        <v>184</v>
      </c>
      <c r="I219" s="185">
        <v>183</v>
      </c>
      <c r="J219" s="186" t="s">
        <v>738</v>
      </c>
      <c r="K219" s="156">
        <f t="shared" si="59"/>
        <v>46.5</v>
      </c>
      <c r="L219" s="187">
        <f t="shared" si="60"/>
        <v>0.3381818181818182</v>
      </c>
      <c r="M219" s="183" t="s">
        <v>578</v>
      </c>
      <c r="N219" s="188">
        <v>43108</v>
      </c>
      <c r="O219" s="1"/>
      <c r="P219" s="1"/>
      <c r="Q219" s="223"/>
      <c r="R219" s="1"/>
      <c r="S219" s="6"/>
      <c r="T219" s="1"/>
      <c r="U219" s="1"/>
      <c r="V219" s="1"/>
      <c r="W219" s="1"/>
      <c r="X219" s="1"/>
      <c r="Y219" s="1"/>
      <c r="Z219" s="1"/>
      <c r="AA219" s="1"/>
    </row>
    <row r="220" spans="1:27" ht="12.75" customHeight="1">
      <c r="A220" s="180">
        <v>103</v>
      </c>
      <c r="B220" s="181">
        <v>43018</v>
      </c>
      <c r="C220" s="181"/>
      <c r="D220" s="182" t="s">
        <v>739</v>
      </c>
      <c r="E220" s="183" t="s">
        <v>575</v>
      </c>
      <c r="F220" s="184">
        <v>125.5</v>
      </c>
      <c r="G220" s="183"/>
      <c r="H220" s="183">
        <v>158</v>
      </c>
      <c r="I220" s="185">
        <v>155</v>
      </c>
      <c r="J220" s="186" t="s">
        <v>740</v>
      </c>
      <c r="K220" s="156">
        <f t="shared" si="59"/>
        <v>32.5</v>
      </c>
      <c r="L220" s="187">
        <f t="shared" si="60"/>
        <v>0.2589641434262948</v>
      </c>
      <c r="M220" s="183" t="s">
        <v>578</v>
      </c>
      <c r="N220" s="188">
        <v>43067</v>
      </c>
      <c r="O220" s="1"/>
      <c r="P220" s="1"/>
      <c r="Q220" s="223"/>
      <c r="R220" s="1"/>
      <c r="S220" s="6"/>
      <c r="T220" s="1"/>
      <c r="U220" s="1"/>
      <c r="V220" s="1"/>
      <c r="W220" s="1"/>
      <c r="X220" s="1"/>
      <c r="Y220" s="1"/>
      <c r="Z220" s="1"/>
      <c r="AA220" s="1"/>
    </row>
    <row r="221" spans="1:27" ht="12.75" customHeight="1">
      <c r="A221" s="180">
        <v>104</v>
      </c>
      <c r="B221" s="181">
        <v>43018</v>
      </c>
      <c r="C221" s="181"/>
      <c r="D221" s="182" t="s">
        <v>741</v>
      </c>
      <c r="E221" s="183" t="s">
        <v>575</v>
      </c>
      <c r="F221" s="184">
        <v>895</v>
      </c>
      <c r="G221" s="183"/>
      <c r="H221" s="183">
        <v>1122.5</v>
      </c>
      <c r="I221" s="185">
        <v>1078</v>
      </c>
      <c r="J221" s="186" t="s">
        <v>742</v>
      </c>
      <c r="K221" s="156">
        <v>227.5</v>
      </c>
      <c r="L221" s="187">
        <v>0.254189944134078</v>
      </c>
      <c r="M221" s="183" t="s">
        <v>578</v>
      </c>
      <c r="N221" s="188">
        <v>43117</v>
      </c>
      <c r="O221" s="1"/>
      <c r="P221" s="1"/>
      <c r="Q221" s="223"/>
      <c r="R221" s="1"/>
      <c r="S221" s="6"/>
      <c r="T221" s="1"/>
      <c r="U221" s="1"/>
      <c r="V221" s="1"/>
      <c r="W221" s="1"/>
      <c r="X221" s="1"/>
      <c r="Y221" s="1"/>
      <c r="Z221" s="1"/>
      <c r="AA221" s="1"/>
    </row>
    <row r="222" spans="1:27" ht="12.75" customHeight="1">
      <c r="A222" s="180">
        <v>105</v>
      </c>
      <c r="B222" s="181">
        <v>43020</v>
      </c>
      <c r="C222" s="181"/>
      <c r="D222" s="182" t="s">
        <v>364</v>
      </c>
      <c r="E222" s="183" t="s">
        <v>575</v>
      </c>
      <c r="F222" s="184">
        <v>525</v>
      </c>
      <c r="G222" s="183"/>
      <c r="H222" s="183">
        <v>629</v>
      </c>
      <c r="I222" s="185">
        <v>629</v>
      </c>
      <c r="J222" s="186" t="s">
        <v>662</v>
      </c>
      <c r="K222" s="156">
        <v>104</v>
      </c>
      <c r="L222" s="187">
        <v>0.198095238095238</v>
      </c>
      <c r="M222" s="183" t="s">
        <v>578</v>
      </c>
      <c r="N222" s="188">
        <v>43119</v>
      </c>
      <c r="O222" s="1"/>
      <c r="P222" s="1"/>
      <c r="Q222" s="223"/>
      <c r="R222" s="1"/>
      <c r="S222" s="6"/>
      <c r="T222" s="1"/>
      <c r="U222" s="1"/>
      <c r="V222" s="1"/>
      <c r="W222" s="1"/>
      <c r="X222" s="1"/>
      <c r="Y222" s="1"/>
      <c r="Z222" s="1"/>
      <c r="AA222" s="1"/>
    </row>
    <row r="223" spans="1:27" ht="12.75" customHeight="1">
      <c r="A223" s="180">
        <v>106</v>
      </c>
      <c r="B223" s="181">
        <v>43046</v>
      </c>
      <c r="C223" s="181"/>
      <c r="D223" s="182" t="s">
        <v>402</v>
      </c>
      <c r="E223" s="183" t="s">
        <v>575</v>
      </c>
      <c r="F223" s="184">
        <v>740</v>
      </c>
      <c r="G223" s="183"/>
      <c r="H223" s="183">
        <v>892.5</v>
      </c>
      <c r="I223" s="185">
        <v>900</v>
      </c>
      <c r="J223" s="186" t="s">
        <v>743</v>
      </c>
      <c r="K223" s="156">
        <f>H223-F223</f>
        <v>152.5</v>
      </c>
      <c r="L223" s="187">
        <f>K223/F223</f>
        <v>0.20608108108108109</v>
      </c>
      <c r="M223" s="183" t="s">
        <v>578</v>
      </c>
      <c r="N223" s="188">
        <v>43052</v>
      </c>
      <c r="O223" s="1"/>
      <c r="P223" s="1"/>
      <c r="Q223" s="223"/>
      <c r="R223" s="1"/>
      <c r="S223" s="6"/>
      <c r="T223" s="1"/>
      <c r="U223" s="1"/>
      <c r="V223" s="1"/>
      <c r="W223" s="1"/>
      <c r="X223" s="1"/>
      <c r="Y223" s="1"/>
      <c r="Z223" s="1"/>
      <c r="AA223" s="1"/>
    </row>
    <row r="224" spans="1:27" ht="12.75" customHeight="1">
      <c r="A224" s="149">
        <v>107</v>
      </c>
      <c r="B224" s="150">
        <v>43073</v>
      </c>
      <c r="C224" s="150"/>
      <c r="D224" s="151" t="s">
        <v>744</v>
      </c>
      <c r="E224" s="152" t="s">
        <v>575</v>
      </c>
      <c r="F224" s="153">
        <v>118.5</v>
      </c>
      <c r="G224" s="152"/>
      <c r="H224" s="152">
        <v>143.5</v>
      </c>
      <c r="I224" s="154">
        <v>145</v>
      </c>
      <c r="J224" s="155" t="s">
        <v>745</v>
      </c>
      <c r="K224" s="156">
        <f>H224-F224</f>
        <v>25</v>
      </c>
      <c r="L224" s="157">
        <f>K224/F224</f>
        <v>0.2109704641350211</v>
      </c>
      <c r="M224" s="152" t="s">
        <v>578</v>
      </c>
      <c r="N224" s="158">
        <v>43097</v>
      </c>
      <c r="O224" s="1"/>
      <c r="P224" s="1"/>
      <c r="Q224" s="223"/>
      <c r="R224" s="1"/>
      <c r="S224" s="6"/>
      <c r="T224" s="1"/>
      <c r="U224" s="1"/>
      <c r="V224" s="1"/>
      <c r="W224" s="1"/>
      <c r="X224" s="1"/>
      <c r="Y224" s="1"/>
      <c r="Z224" s="1"/>
      <c r="AA224" s="1"/>
    </row>
    <row r="225" spans="1:27" ht="12.75" customHeight="1">
      <c r="A225" s="159">
        <v>108</v>
      </c>
      <c r="B225" s="160">
        <v>43090</v>
      </c>
      <c r="C225" s="160"/>
      <c r="D225" s="161" t="s">
        <v>431</v>
      </c>
      <c r="E225" s="162" t="s">
        <v>575</v>
      </c>
      <c r="F225" s="163">
        <v>715</v>
      </c>
      <c r="G225" s="163"/>
      <c r="H225" s="164">
        <v>500</v>
      </c>
      <c r="I225" s="164">
        <v>872</v>
      </c>
      <c r="J225" s="165" t="s">
        <v>746</v>
      </c>
      <c r="K225" s="166">
        <f>H225-F225</f>
        <v>-215</v>
      </c>
      <c r="L225" s="167">
        <f>K225/F225</f>
        <v>-0.3006993006993007</v>
      </c>
      <c r="M225" s="163" t="s">
        <v>588</v>
      </c>
      <c r="N225" s="160">
        <v>43670</v>
      </c>
      <c r="O225" s="1"/>
      <c r="P225" s="1"/>
      <c r="Q225" s="223"/>
      <c r="R225" s="1"/>
      <c r="S225" s="6"/>
      <c r="T225" s="1"/>
      <c r="U225" s="1"/>
      <c r="V225" s="1"/>
      <c r="W225" s="1"/>
      <c r="X225" s="1"/>
      <c r="Y225" s="1"/>
      <c r="Z225" s="1"/>
      <c r="AA225" s="1"/>
    </row>
    <row r="226" spans="1:27" ht="12.75" customHeight="1">
      <c r="A226" s="149">
        <v>109</v>
      </c>
      <c r="B226" s="150">
        <v>43098</v>
      </c>
      <c r="C226" s="150"/>
      <c r="D226" s="151" t="s">
        <v>735</v>
      </c>
      <c r="E226" s="152" t="s">
        <v>575</v>
      </c>
      <c r="F226" s="153">
        <v>435</v>
      </c>
      <c r="G226" s="152"/>
      <c r="H226" s="152">
        <v>542.5</v>
      </c>
      <c r="I226" s="154">
        <v>539</v>
      </c>
      <c r="J226" s="155" t="s">
        <v>662</v>
      </c>
      <c r="K226" s="156">
        <v>107.5</v>
      </c>
      <c r="L226" s="157">
        <v>0.247126436781609</v>
      </c>
      <c r="M226" s="152" t="s">
        <v>578</v>
      </c>
      <c r="N226" s="158">
        <v>43206</v>
      </c>
      <c r="O226" s="1"/>
      <c r="P226" s="1"/>
      <c r="Q226" s="223"/>
      <c r="R226" s="1"/>
      <c r="S226" s="6"/>
      <c r="T226" s="1"/>
      <c r="U226" s="1"/>
      <c r="V226" s="1"/>
      <c r="W226" s="1"/>
      <c r="X226" s="1"/>
      <c r="Y226" s="1"/>
      <c r="Z226" s="1"/>
      <c r="AA226" s="1"/>
    </row>
    <row r="227" spans="1:27" ht="12.75" customHeight="1">
      <c r="A227" s="149">
        <v>110</v>
      </c>
      <c r="B227" s="150">
        <v>43098</v>
      </c>
      <c r="C227" s="150"/>
      <c r="D227" s="151" t="s">
        <v>546</v>
      </c>
      <c r="E227" s="152" t="s">
        <v>575</v>
      </c>
      <c r="F227" s="153">
        <v>885</v>
      </c>
      <c r="G227" s="152"/>
      <c r="H227" s="152">
        <v>1090</v>
      </c>
      <c r="I227" s="154">
        <v>1084</v>
      </c>
      <c r="J227" s="155" t="s">
        <v>662</v>
      </c>
      <c r="K227" s="156">
        <v>205</v>
      </c>
      <c r="L227" s="157">
        <v>0.231638418079096</v>
      </c>
      <c r="M227" s="152" t="s">
        <v>578</v>
      </c>
      <c r="N227" s="158">
        <v>43213</v>
      </c>
      <c r="O227" s="1"/>
      <c r="P227" s="1"/>
      <c r="Q227" s="223"/>
      <c r="R227" s="1"/>
      <c r="S227" s="6"/>
      <c r="T227" s="1"/>
      <c r="U227" s="1"/>
      <c r="V227" s="1"/>
      <c r="W227" s="1"/>
      <c r="X227" s="1"/>
      <c r="Y227" s="1"/>
      <c r="Z227" s="1"/>
      <c r="AA227" s="1"/>
    </row>
    <row r="228" spans="1:27" ht="12.75" customHeight="1">
      <c r="A228" s="189">
        <v>111</v>
      </c>
      <c r="B228" s="190">
        <v>43192</v>
      </c>
      <c r="C228" s="190"/>
      <c r="D228" s="168" t="s">
        <v>747</v>
      </c>
      <c r="E228" s="163" t="s">
        <v>575</v>
      </c>
      <c r="F228" s="191">
        <v>478.5</v>
      </c>
      <c r="G228" s="163"/>
      <c r="H228" s="163">
        <v>442</v>
      </c>
      <c r="I228" s="164">
        <v>613</v>
      </c>
      <c r="J228" s="165" t="s">
        <v>748</v>
      </c>
      <c r="K228" s="166">
        <f>H228-F228</f>
        <v>-36.5</v>
      </c>
      <c r="L228" s="167">
        <f>K228/F228</f>
        <v>-0.07628004179728318</v>
      </c>
      <c r="M228" s="163" t="s">
        <v>588</v>
      </c>
      <c r="N228" s="160">
        <v>43762</v>
      </c>
      <c r="O228" s="1"/>
      <c r="P228" s="1"/>
      <c r="Q228" s="223"/>
      <c r="R228" s="1"/>
      <c r="S228" s="6"/>
      <c r="T228" s="1"/>
      <c r="U228" s="1"/>
      <c r="V228" s="1"/>
      <c r="W228" s="1"/>
      <c r="X228" s="1"/>
      <c r="Y228" s="1"/>
      <c r="Z228" s="1"/>
      <c r="AA228" s="1"/>
    </row>
    <row r="229" spans="1:27" ht="12.75" customHeight="1">
      <c r="A229" s="159">
        <v>112</v>
      </c>
      <c r="B229" s="160">
        <v>43194</v>
      </c>
      <c r="C229" s="160"/>
      <c r="D229" s="161" t="s">
        <v>749</v>
      </c>
      <c r="E229" s="162" t="s">
        <v>575</v>
      </c>
      <c r="F229" s="163">
        <f>141.5-7.3</f>
        <v>134.2</v>
      </c>
      <c r="G229" s="163"/>
      <c r="H229" s="164">
        <v>77</v>
      </c>
      <c r="I229" s="164">
        <v>180</v>
      </c>
      <c r="J229" s="165" t="s">
        <v>750</v>
      </c>
      <c r="K229" s="166">
        <f>H229-F229</f>
        <v>-57.19999999999999</v>
      </c>
      <c r="L229" s="167">
        <f>K229/F229</f>
        <v>-0.4262295081967213</v>
      </c>
      <c r="M229" s="163" t="s">
        <v>588</v>
      </c>
      <c r="N229" s="160">
        <v>43522</v>
      </c>
      <c r="O229" s="1"/>
      <c r="P229" s="1"/>
      <c r="Q229" s="223"/>
      <c r="R229" s="1"/>
      <c r="S229" s="6"/>
      <c r="T229" s="1"/>
      <c r="U229" s="1"/>
      <c r="V229" s="1"/>
      <c r="W229" s="1"/>
      <c r="X229" s="1"/>
      <c r="Y229" s="1"/>
      <c r="Z229" s="1"/>
      <c r="AA229" s="1"/>
    </row>
    <row r="230" spans="1:27" ht="12.75" customHeight="1">
      <c r="A230" s="159">
        <v>113</v>
      </c>
      <c r="B230" s="160">
        <v>43209</v>
      </c>
      <c r="C230" s="160"/>
      <c r="D230" s="161" t="s">
        <v>751</v>
      </c>
      <c r="E230" s="162" t="s">
        <v>575</v>
      </c>
      <c r="F230" s="163">
        <v>430</v>
      </c>
      <c r="G230" s="163"/>
      <c r="H230" s="164">
        <v>220</v>
      </c>
      <c r="I230" s="164">
        <v>537</v>
      </c>
      <c r="J230" s="165" t="s">
        <v>752</v>
      </c>
      <c r="K230" s="166">
        <f>H230-F230</f>
        <v>-210</v>
      </c>
      <c r="L230" s="167">
        <f>K230/F230</f>
        <v>-0.4883720930232558</v>
      </c>
      <c r="M230" s="163" t="s">
        <v>588</v>
      </c>
      <c r="N230" s="160">
        <v>43252</v>
      </c>
      <c r="O230" s="1"/>
      <c r="P230" s="1"/>
      <c r="Q230" s="223"/>
      <c r="R230" s="1"/>
      <c r="S230" s="6"/>
      <c r="T230" s="1"/>
      <c r="U230" s="1"/>
      <c r="V230" s="1"/>
      <c r="W230" s="1"/>
      <c r="X230" s="1"/>
      <c r="Y230" s="1"/>
      <c r="Z230" s="1"/>
      <c r="AA230" s="1"/>
    </row>
    <row r="231" spans="1:27" ht="12.75" customHeight="1">
      <c r="A231" s="180">
        <v>114</v>
      </c>
      <c r="B231" s="181">
        <v>43220</v>
      </c>
      <c r="C231" s="181"/>
      <c r="D231" s="182" t="s">
        <v>753</v>
      </c>
      <c r="E231" s="183" t="s">
        <v>575</v>
      </c>
      <c r="F231" s="183">
        <v>153.5</v>
      </c>
      <c r="G231" s="183"/>
      <c r="H231" s="183">
        <v>196</v>
      </c>
      <c r="I231" s="185">
        <v>196</v>
      </c>
      <c r="J231" s="155" t="s">
        <v>754</v>
      </c>
      <c r="K231" s="156">
        <f>H231-F231</f>
        <v>42.5</v>
      </c>
      <c r="L231" s="157">
        <f>K231/F231</f>
        <v>0.2768729641693811</v>
      </c>
      <c r="M231" s="152" t="s">
        <v>578</v>
      </c>
      <c r="N231" s="158">
        <v>43605</v>
      </c>
      <c r="O231" s="1"/>
      <c r="P231" s="1"/>
      <c r="Q231" s="223"/>
      <c r="R231" s="1"/>
      <c r="S231" s="6"/>
      <c r="T231" s="1"/>
      <c r="U231" s="1"/>
      <c r="V231" s="1"/>
      <c r="W231" s="1"/>
      <c r="X231" s="1"/>
      <c r="Y231" s="1"/>
      <c r="Z231" s="1"/>
      <c r="AA231" s="1"/>
    </row>
    <row r="232" spans="1:27" ht="12.75" customHeight="1">
      <c r="A232" s="159">
        <v>115</v>
      </c>
      <c r="B232" s="160">
        <v>43306</v>
      </c>
      <c r="C232" s="160"/>
      <c r="D232" s="161" t="s">
        <v>722</v>
      </c>
      <c r="E232" s="162" t="s">
        <v>575</v>
      </c>
      <c r="F232" s="163">
        <v>27.5</v>
      </c>
      <c r="G232" s="163"/>
      <c r="H232" s="164">
        <v>13.1</v>
      </c>
      <c r="I232" s="164">
        <v>60</v>
      </c>
      <c r="J232" s="165" t="s">
        <v>755</v>
      </c>
      <c r="K232" s="166">
        <v>-14.4</v>
      </c>
      <c r="L232" s="167">
        <v>-0.523636363636364</v>
      </c>
      <c r="M232" s="163" t="s">
        <v>588</v>
      </c>
      <c r="N232" s="160">
        <v>43138</v>
      </c>
      <c r="O232" s="1"/>
      <c r="P232" s="1"/>
      <c r="Q232" s="223"/>
      <c r="R232" s="1"/>
      <c r="S232" s="6"/>
      <c r="T232" s="1"/>
      <c r="U232" s="1"/>
      <c r="V232" s="1"/>
      <c r="W232" s="1"/>
      <c r="X232" s="1"/>
      <c r="Y232" s="1"/>
      <c r="Z232" s="1"/>
      <c r="AA232" s="1"/>
    </row>
    <row r="233" spans="1:27" ht="12.75" customHeight="1">
      <c r="A233" s="189">
        <v>116</v>
      </c>
      <c r="B233" s="190">
        <v>43318</v>
      </c>
      <c r="C233" s="190"/>
      <c r="D233" s="168" t="s">
        <v>756</v>
      </c>
      <c r="E233" s="163" t="s">
        <v>575</v>
      </c>
      <c r="F233" s="163">
        <v>148.5</v>
      </c>
      <c r="G233" s="163"/>
      <c r="H233" s="163">
        <v>102</v>
      </c>
      <c r="I233" s="164">
        <v>182</v>
      </c>
      <c r="J233" s="165" t="s">
        <v>757</v>
      </c>
      <c r="K233" s="166">
        <f>H233-F233</f>
        <v>-46.5</v>
      </c>
      <c r="L233" s="167">
        <f>K233/F233</f>
        <v>-0.31313131313131315</v>
      </c>
      <c r="M233" s="163" t="s">
        <v>588</v>
      </c>
      <c r="N233" s="160">
        <v>43661</v>
      </c>
      <c r="O233" s="1"/>
      <c r="P233" s="1"/>
      <c r="Q233" s="223"/>
      <c r="R233" s="1"/>
      <c r="S233" s="6"/>
      <c r="T233" s="1"/>
      <c r="U233" s="1"/>
      <c r="V233" s="1"/>
      <c r="W233" s="1"/>
      <c r="X233" s="1"/>
      <c r="Y233" s="1"/>
      <c r="Z233" s="1"/>
      <c r="AA233" s="1"/>
    </row>
    <row r="234" spans="1:27" ht="12.75" customHeight="1">
      <c r="A234" s="149">
        <v>117</v>
      </c>
      <c r="B234" s="150">
        <v>43335</v>
      </c>
      <c r="C234" s="150"/>
      <c r="D234" s="151" t="s">
        <v>758</v>
      </c>
      <c r="E234" s="152" t="s">
        <v>575</v>
      </c>
      <c r="F234" s="183">
        <v>285</v>
      </c>
      <c r="G234" s="152"/>
      <c r="H234" s="152">
        <v>355</v>
      </c>
      <c r="I234" s="154">
        <v>364</v>
      </c>
      <c r="J234" s="155" t="s">
        <v>759</v>
      </c>
      <c r="K234" s="156">
        <v>70</v>
      </c>
      <c r="L234" s="157">
        <v>0.245614035087719</v>
      </c>
      <c r="M234" s="152" t="s">
        <v>578</v>
      </c>
      <c r="N234" s="158">
        <v>43455</v>
      </c>
      <c r="O234" s="1"/>
      <c r="P234" s="1"/>
      <c r="Q234" s="223"/>
      <c r="R234" s="1"/>
      <c r="S234" s="6"/>
      <c r="T234" s="1"/>
      <c r="U234" s="1"/>
      <c r="V234" s="1"/>
      <c r="W234" s="1"/>
      <c r="X234" s="1"/>
      <c r="Y234" s="1"/>
      <c r="Z234" s="1"/>
      <c r="AA234" s="1"/>
    </row>
    <row r="235" spans="1:27" ht="12.75" customHeight="1">
      <c r="A235" s="149">
        <v>118</v>
      </c>
      <c r="B235" s="150">
        <v>43341</v>
      </c>
      <c r="C235" s="150"/>
      <c r="D235" s="151" t="s">
        <v>392</v>
      </c>
      <c r="E235" s="152" t="s">
        <v>575</v>
      </c>
      <c r="F235" s="183">
        <v>525</v>
      </c>
      <c r="G235" s="152"/>
      <c r="H235" s="152">
        <v>585</v>
      </c>
      <c r="I235" s="154">
        <v>635</v>
      </c>
      <c r="J235" s="155" t="s">
        <v>760</v>
      </c>
      <c r="K235" s="156">
        <f aca="true" t="shared" si="61" ref="K235:K266">H235-F235</f>
        <v>60</v>
      </c>
      <c r="L235" s="157">
        <f aca="true" t="shared" si="62" ref="L235:L266">K235/F235</f>
        <v>0.11428571428571428</v>
      </c>
      <c r="M235" s="152" t="s">
        <v>578</v>
      </c>
      <c r="N235" s="158">
        <v>43662</v>
      </c>
      <c r="O235" s="1"/>
      <c r="P235" s="1"/>
      <c r="Q235" s="223"/>
      <c r="R235" s="1"/>
      <c r="S235" s="6"/>
      <c r="T235" s="1"/>
      <c r="U235" s="1"/>
      <c r="V235" s="1"/>
      <c r="W235" s="1"/>
      <c r="X235" s="1"/>
      <c r="Y235" s="1"/>
      <c r="Z235" s="1"/>
      <c r="AA235" s="1"/>
    </row>
    <row r="236" spans="1:27" ht="12.75" customHeight="1">
      <c r="A236" s="149">
        <v>119</v>
      </c>
      <c r="B236" s="150">
        <v>43395</v>
      </c>
      <c r="C236" s="150"/>
      <c r="D236" s="151" t="s">
        <v>380</v>
      </c>
      <c r="E236" s="152" t="s">
        <v>575</v>
      </c>
      <c r="F236" s="183">
        <v>475</v>
      </c>
      <c r="G236" s="152"/>
      <c r="H236" s="152">
        <v>574</v>
      </c>
      <c r="I236" s="154">
        <v>570</v>
      </c>
      <c r="J236" s="155" t="s">
        <v>662</v>
      </c>
      <c r="K236" s="156">
        <f t="shared" si="61"/>
        <v>99</v>
      </c>
      <c r="L236" s="157">
        <f t="shared" si="62"/>
        <v>0.20842105263157895</v>
      </c>
      <c r="M236" s="152" t="s">
        <v>578</v>
      </c>
      <c r="N236" s="158">
        <v>43403</v>
      </c>
      <c r="O236" s="1"/>
      <c r="P236" s="1"/>
      <c r="Q236" s="223"/>
      <c r="R236" s="1"/>
      <c r="S236" s="6"/>
      <c r="T236" s="1"/>
      <c r="U236" s="1"/>
      <c r="V236" s="1"/>
      <c r="W236" s="1"/>
      <c r="X236" s="1"/>
      <c r="Y236" s="1"/>
      <c r="Z236" s="1"/>
      <c r="AA236" s="1"/>
    </row>
    <row r="237" spans="1:27" ht="12.75" customHeight="1">
      <c r="A237" s="180">
        <v>120</v>
      </c>
      <c r="B237" s="181">
        <v>43397</v>
      </c>
      <c r="C237" s="181"/>
      <c r="D237" s="182" t="s">
        <v>761</v>
      </c>
      <c r="E237" s="183" t="s">
        <v>575</v>
      </c>
      <c r="F237" s="183">
        <v>707.5</v>
      </c>
      <c r="G237" s="183"/>
      <c r="H237" s="183">
        <v>872</v>
      </c>
      <c r="I237" s="185">
        <v>872</v>
      </c>
      <c r="J237" s="186" t="s">
        <v>662</v>
      </c>
      <c r="K237" s="156">
        <f t="shared" si="61"/>
        <v>164.5</v>
      </c>
      <c r="L237" s="187">
        <f t="shared" si="62"/>
        <v>0.2325088339222615</v>
      </c>
      <c r="M237" s="183" t="s">
        <v>578</v>
      </c>
      <c r="N237" s="188">
        <v>43482</v>
      </c>
      <c r="O237" s="1"/>
      <c r="P237" s="1"/>
      <c r="Q237" s="223"/>
      <c r="R237" s="1"/>
      <c r="S237" s="6"/>
      <c r="T237" s="1"/>
      <c r="U237" s="1"/>
      <c r="V237" s="1"/>
      <c r="W237" s="1"/>
      <c r="X237" s="1"/>
      <c r="Y237" s="1"/>
      <c r="Z237" s="1"/>
      <c r="AA237" s="1"/>
    </row>
    <row r="238" spans="1:27" ht="12.75" customHeight="1">
      <c r="A238" s="180">
        <v>121</v>
      </c>
      <c r="B238" s="181">
        <v>43398</v>
      </c>
      <c r="C238" s="181"/>
      <c r="D238" s="182" t="s">
        <v>762</v>
      </c>
      <c r="E238" s="183" t="s">
        <v>575</v>
      </c>
      <c r="F238" s="183">
        <v>162</v>
      </c>
      <c r="G238" s="183"/>
      <c r="H238" s="183">
        <v>204</v>
      </c>
      <c r="I238" s="185">
        <v>209</v>
      </c>
      <c r="J238" s="186" t="s">
        <v>763</v>
      </c>
      <c r="K238" s="156">
        <f t="shared" si="61"/>
        <v>42</v>
      </c>
      <c r="L238" s="187">
        <f t="shared" si="62"/>
        <v>0.25925925925925924</v>
      </c>
      <c r="M238" s="183" t="s">
        <v>578</v>
      </c>
      <c r="N238" s="188">
        <v>43539</v>
      </c>
      <c r="O238" s="1"/>
      <c r="P238" s="1"/>
      <c r="Q238" s="223"/>
      <c r="R238" s="1"/>
      <c r="S238" s="6"/>
      <c r="T238" s="1"/>
      <c r="U238" s="1"/>
      <c r="V238" s="1"/>
      <c r="W238" s="1"/>
      <c r="X238" s="1"/>
      <c r="Y238" s="1"/>
      <c r="Z238" s="1"/>
      <c r="AA238" s="1"/>
    </row>
    <row r="239" spans="1:27" ht="12.75" customHeight="1">
      <c r="A239" s="180">
        <v>122</v>
      </c>
      <c r="B239" s="181">
        <v>43399</v>
      </c>
      <c r="C239" s="181"/>
      <c r="D239" s="182" t="s">
        <v>478</v>
      </c>
      <c r="E239" s="183" t="s">
        <v>575</v>
      </c>
      <c r="F239" s="183">
        <v>240</v>
      </c>
      <c r="G239" s="183"/>
      <c r="H239" s="183">
        <v>297</v>
      </c>
      <c r="I239" s="185">
        <v>297</v>
      </c>
      <c r="J239" s="186" t="s">
        <v>662</v>
      </c>
      <c r="K239" s="192">
        <f t="shared" si="61"/>
        <v>57</v>
      </c>
      <c r="L239" s="187">
        <f t="shared" si="62"/>
        <v>0.2375</v>
      </c>
      <c r="M239" s="183" t="s">
        <v>578</v>
      </c>
      <c r="N239" s="188">
        <v>43417</v>
      </c>
      <c r="O239" s="1"/>
      <c r="P239" s="1"/>
      <c r="Q239" s="223"/>
      <c r="R239" s="1"/>
      <c r="S239" s="6"/>
      <c r="T239" s="1"/>
      <c r="U239" s="1"/>
      <c r="V239" s="1"/>
      <c r="W239" s="1"/>
      <c r="X239" s="1"/>
      <c r="Y239" s="1"/>
      <c r="Z239" s="1"/>
      <c r="AA239" s="1"/>
    </row>
    <row r="240" spans="1:27" ht="12.75" customHeight="1">
      <c r="A240" s="149">
        <v>123</v>
      </c>
      <c r="B240" s="150">
        <v>43439</v>
      </c>
      <c r="C240" s="150"/>
      <c r="D240" s="151" t="s">
        <v>764</v>
      </c>
      <c r="E240" s="152" t="s">
        <v>575</v>
      </c>
      <c r="F240" s="152">
        <v>202.5</v>
      </c>
      <c r="G240" s="152"/>
      <c r="H240" s="152">
        <v>255</v>
      </c>
      <c r="I240" s="154">
        <v>252</v>
      </c>
      <c r="J240" s="155" t="s">
        <v>662</v>
      </c>
      <c r="K240" s="156">
        <f t="shared" si="61"/>
        <v>52.5</v>
      </c>
      <c r="L240" s="157">
        <f t="shared" si="62"/>
        <v>0.25925925925925924</v>
      </c>
      <c r="M240" s="152" t="s">
        <v>578</v>
      </c>
      <c r="N240" s="158">
        <v>43542</v>
      </c>
      <c r="O240" s="1"/>
      <c r="P240" s="1"/>
      <c r="Q240" s="223"/>
      <c r="R240" s="1"/>
      <c r="S240" s="6" t="s">
        <v>765</v>
      </c>
      <c r="T240" s="1"/>
      <c r="U240" s="1"/>
      <c r="V240" s="1"/>
      <c r="W240" s="1"/>
      <c r="X240" s="1"/>
      <c r="Y240" s="1"/>
      <c r="Z240" s="1"/>
      <c r="AA240" s="1"/>
    </row>
    <row r="241" spans="1:27" ht="12.75" customHeight="1">
      <c r="A241" s="180">
        <v>124</v>
      </c>
      <c r="B241" s="181">
        <v>43465</v>
      </c>
      <c r="C241" s="150"/>
      <c r="D241" s="182" t="s">
        <v>157</v>
      </c>
      <c r="E241" s="183" t="s">
        <v>575</v>
      </c>
      <c r="F241" s="183">
        <v>710</v>
      </c>
      <c r="G241" s="183"/>
      <c r="H241" s="183">
        <v>866</v>
      </c>
      <c r="I241" s="185">
        <v>866</v>
      </c>
      <c r="J241" s="186" t="s">
        <v>662</v>
      </c>
      <c r="K241" s="156">
        <f t="shared" si="61"/>
        <v>156</v>
      </c>
      <c r="L241" s="157">
        <f t="shared" si="62"/>
        <v>0.21971830985915494</v>
      </c>
      <c r="M241" s="152" t="s">
        <v>578</v>
      </c>
      <c r="N241" s="158">
        <v>43553</v>
      </c>
      <c r="O241" s="1"/>
      <c r="P241" s="1"/>
      <c r="Q241" s="223"/>
      <c r="R241" s="1"/>
      <c r="S241" s="6" t="s">
        <v>765</v>
      </c>
      <c r="T241" s="1"/>
      <c r="U241" s="1"/>
      <c r="V241" s="1"/>
      <c r="W241" s="1"/>
      <c r="X241" s="1"/>
      <c r="Y241" s="1"/>
      <c r="Z241" s="1"/>
      <c r="AA241" s="1"/>
    </row>
    <row r="242" spans="1:27" ht="12.75" customHeight="1">
      <c r="A242" s="180">
        <v>125</v>
      </c>
      <c r="B242" s="181">
        <v>43522</v>
      </c>
      <c r="C242" s="181"/>
      <c r="D242" s="182" t="s">
        <v>172</v>
      </c>
      <c r="E242" s="183" t="s">
        <v>575</v>
      </c>
      <c r="F242" s="183">
        <v>337.25</v>
      </c>
      <c r="G242" s="183"/>
      <c r="H242" s="183">
        <v>398.5</v>
      </c>
      <c r="I242" s="185">
        <v>411</v>
      </c>
      <c r="J242" s="155" t="s">
        <v>766</v>
      </c>
      <c r="K242" s="156">
        <f t="shared" si="61"/>
        <v>61.25</v>
      </c>
      <c r="L242" s="157">
        <f t="shared" si="62"/>
        <v>0.1816160118606375</v>
      </c>
      <c r="M242" s="152" t="s">
        <v>578</v>
      </c>
      <c r="N242" s="158">
        <v>43760</v>
      </c>
      <c r="O242" s="1"/>
      <c r="P242" s="1"/>
      <c r="Q242" s="223"/>
      <c r="R242" s="1"/>
      <c r="S242" s="6" t="s">
        <v>765</v>
      </c>
      <c r="T242" s="1"/>
      <c r="U242" s="1"/>
      <c r="V242" s="1"/>
      <c r="W242" s="1"/>
      <c r="X242" s="1"/>
      <c r="Y242" s="1"/>
      <c r="Z242" s="1"/>
      <c r="AA242" s="1"/>
    </row>
    <row r="243" spans="1:27" ht="12.75" customHeight="1">
      <c r="A243" s="193">
        <v>126</v>
      </c>
      <c r="B243" s="194">
        <v>43559</v>
      </c>
      <c r="C243" s="194"/>
      <c r="D243" s="195" t="s">
        <v>767</v>
      </c>
      <c r="E243" s="196" t="s">
        <v>575</v>
      </c>
      <c r="F243" s="196">
        <v>130</v>
      </c>
      <c r="G243" s="196"/>
      <c r="H243" s="196">
        <v>65</v>
      </c>
      <c r="I243" s="197">
        <v>158</v>
      </c>
      <c r="J243" s="165" t="s">
        <v>768</v>
      </c>
      <c r="K243" s="166">
        <f t="shared" si="61"/>
        <v>-65</v>
      </c>
      <c r="L243" s="167">
        <f t="shared" si="62"/>
        <v>-0.5</v>
      </c>
      <c r="M243" s="163" t="s">
        <v>588</v>
      </c>
      <c r="N243" s="160">
        <v>43726</v>
      </c>
      <c r="O243" s="1"/>
      <c r="P243" s="1"/>
      <c r="Q243" s="223"/>
      <c r="R243" s="1"/>
      <c r="S243" s="6" t="s">
        <v>769</v>
      </c>
      <c r="T243" s="1"/>
      <c r="U243" s="1"/>
      <c r="V243" s="1"/>
      <c r="W243" s="1"/>
      <c r="X243" s="1"/>
      <c r="Y243" s="1"/>
      <c r="Z243" s="1"/>
      <c r="AA243" s="1"/>
    </row>
    <row r="244" spans="1:27" ht="12.75" customHeight="1">
      <c r="A244" s="180">
        <v>127</v>
      </c>
      <c r="B244" s="181">
        <v>43017</v>
      </c>
      <c r="C244" s="181"/>
      <c r="D244" s="182" t="s">
        <v>208</v>
      </c>
      <c r="E244" s="183" t="s">
        <v>575</v>
      </c>
      <c r="F244" s="183">
        <v>141.5</v>
      </c>
      <c r="G244" s="183"/>
      <c r="H244" s="183">
        <v>183.5</v>
      </c>
      <c r="I244" s="185">
        <v>210</v>
      </c>
      <c r="J244" s="155" t="s">
        <v>763</v>
      </c>
      <c r="K244" s="156">
        <f t="shared" si="61"/>
        <v>42</v>
      </c>
      <c r="L244" s="157">
        <f t="shared" si="62"/>
        <v>0.2968197879858657</v>
      </c>
      <c r="M244" s="152" t="s">
        <v>578</v>
      </c>
      <c r="N244" s="158">
        <v>43042</v>
      </c>
      <c r="O244" s="1"/>
      <c r="P244" s="1"/>
      <c r="Q244" s="223"/>
      <c r="R244" s="1"/>
      <c r="S244" s="6" t="s">
        <v>769</v>
      </c>
      <c r="T244" s="1"/>
      <c r="U244" s="1"/>
      <c r="V244" s="1"/>
      <c r="W244" s="1"/>
      <c r="X244" s="1"/>
      <c r="Y244" s="1"/>
      <c r="Z244" s="1"/>
      <c r="AA244" s="1"/>
    </row>
    <row r="245" spans="1:27" ht="12.75" customHeight="1">
      <c r="A245" s="193">
        <v>128</v>
      </c>
      <c r="B245" s="194">
        <v>43074</v>
      </c>
      <c r="C245" s="194"/>
      <c r="D245" s="195" t="s">
        <v>770</v>
      </c>
      <c r="E245" s="196" t="s">
        <v>575</v>
      </c>
      <c r="F245" s="191">
        <v>172</v>
      </c>
      <c r="G245" s="196"/>
      <c r="H245" s="196">
        <v>155.25</v>
      </c>
      <c r="I245" s="197">
        <v>230</v>
      </c>
      <c r="J245" s="165" t="s">
        <v>771</v>
      </c>
      <c r="K245" s="166">
        <f t="shared" si="61"/>
        <v>-16.75</v>
      </c>
      <c r="L245" s="167">
        <f t="shared" si="62"/>
        <v>-0.09738372093023256</v>
      </c>
      <c r="M245" s="163" t="s">
        <v>588</v>
      </c>
      <c r="N245" s="160">
        <v>43787</v>
      </c>
      <c r="O245" s="1"/>
      <c r="P245" s="1"/>
      <c r="Q245" s="223"/>
      <c r="R245" s="1"/>
      <c r="S245" s="6" t="s">
        <v>769</v>
      </c>
      <c r="T245" s="1"/>
      <c r="U245" s="1"/>
      <c r="V245" s="1"/>
      <c r="W245" s="1"/>
      <c r="X245" s="1"/>
      <c r="Y245" s="1"/>
      <c r="Z245" s="1"/>
      <c r="AA245" s="1"/>
    </row>
    <row r="246" spans="1:27" ht="12.75" customHeight="1">
      <c r="A246" s="180">
        <v>129</v>
      </c>
      <c r="B246" s="181">
        <v>43398</v>
      </c>
      <c r="C246" s="181"/>
      <c r="D246" s="182" t="s">
        <v>118</v>
      </c>
      <c r="E246" s="183" t="s">
        <v>575</v>
      </c>
      <c r="F246" s="183">
        <v>698.5</v>
      </c>
      <c r="G246" s="183"/>
      <c r="H246" s="183">
        <v>890</v>
      </c>
      <c r="I246" s="185">
        <v>890</v>
      </c>
      <c r="J246" s="155" t="s">
        <v>772</v>
      </c>
      <c r="K246" s="156">
        <f t="shared" si="61"/>
        <v>191.5</v>
      </c>
      <c r="L246" s="157">
        <f t="shared" si="62"/>
        <v>0.27415891195418757</v>
      </c>
      <c r="M246" s="152" t="s">
        <v>578</v>
      </c>
      <c r="N246" s="158">
        <v>44328</v>
      </c>
      <c r="O246" s="1"/>
      <c r="P246" s="1"/>
      <c r="Q246" s="223"/>
      <c r="R246" s="1"/>
      <c r="S246" s="6" t="s">
        <v>765</v>
      </c>
      <c r="T246" s="1"/>
      <c r="U246" s="1"/>
      <c r="V246" s="1"/>
      <c r="W246" s="1"/>
      <c r="X246" s="1"/>
      <c r="Y246" s="1"/>
      <c r="Z246" s="1"/>
      <c r="AA246" s="1"/>
    </row>
    <row r="247" spans="1:27" ht="12.75" customHeight="1">
      <c r="A247" s="180">
        <v>130</v>
      </c>
      <c r="B247" s="181">
        <v>42877</v>
      </c>
      <c r="C247" s="181"/>
      <c r="D247" s="182" t="s">
        <v>773</v>
      </c>
      <c r="E247" s="183" t="s">
        <v>575</v>
      </c>
      <c r="F247" s="183">
        <v>127.6</v>
      </c>
      <c r="G247" s="183"/>
      <c r="H247" s="183">
        <v>138</v>
      </c>
      <c r="I247" s="185">
        <v>190</v>
      </c>
      <c r="J247" s="155" t="s">
        <v>774</v>
      </c>
      <c r="K247" s="156">
        <f t="shared" si="61"/>
        <v>10.400000000000006</v>
      </c>
      <c r="L247" s="157">
        <f t="shared" si="62"/>
        <v>0.08150470219435742</v>
      </c>
      <c r="M247" s="152" t="s">
        <v>578</v>
      </c>
      <c r="N247" s="158">
        <v>43774</v>
      </c>
      <c r="O247" s="1"/>
      <c r="P247" s="1"/>
      <c r="Q247" s="223"/>
      <c r="R247" s="1"/>
      <c r="S247" s="6" t="s">
        <v>769</v>
      </c>
      <c r="T247" s="1"/>
      <c r="U247" s="1"/>
      <c r="V247" s="1"/>
      <c r="W247" s="1"/>
      <c r="X247" s="1"/>
      <c r="Y247" s="1"/>
      <c r="Z247" s="1"/>
      <c r="AA247" s="1"/>
    </row>
    <row r="248" spans="1:27" ht="12.75" customHeight="1">
      <c r="A248" s="180">
        <v>131</v>
      </c>
      <c r="B248" s="181">
        <v>43158</v>
      </c>
      <c r="C248" s="181"/>
      <c r="D248" s="182" t="s">
        <v>775</v>
      </c>
      <c r="E248" s="183" t="s">
        <v>575</v>
      </c>
      <c r="F248" s="183">
        <v>317</v>
      </c>
      <c r="G248" s="183"/>
      <c r="H248" s="183">
        <v>382.5</v>
      </c>
      <c r="I248" s="185">
        <v>398</v>
      </c>
      <c r="J248" s="155" t="s">
        <v>776</v>
      </c>
      <c r="K248" s="156">
        <f t="shared" si="61"/>
        <v>65.5</v>
      </c>
      <c r="L248" s="157">
        <f t="shared" si="62"/>
        <v>0.20662460567823343</v>
      </c>
      <c r="M248" s="152" t="s">
        <v>578</v>
      </c>
      <c r="N248" s="158">
        <v>44238</v>
      </c>
      <c r="O248" s="1"/>
      <c r="P248" s="1"/>
      <c r="Q248" s="223"/>
      <c r="R248" s="1"/>
      <c r="S248" s="6" t="s">
        <v>769</v>
      </c>
      <c r="T248" s="1"/>
      <c r="U248" s="1"/>
      <c r="V248" s="1"/>
      <c r="W248" s="1"/>
      <c r="X248" s="1"/>
      <c r="Y248" s="1"/>
      <c r="Z248" s="1"/>
      <c r="AA248" s="1"/>
    </row>
    <row r="249" spans="1:27" ht="12.75" customHeight="1">
      <c r="A249" s="193">
        <v>132</v>
      </c>
      <c r="B249" s="194">
        <v>43164</v>
      </c>
      <c r="C249" s="194"/>
      <c r="D249" s="195" t="s">
        <v>164</v>
      </c>
      <c r="E249" s="196" t="s">
        <v>575</v>
      </c>
      <c r="F249" s="191">
        <f>510-14.4</f>
        <v>495.6</v>
      </c>
      <c r="G249" s="196"/>
      <c r="H249" s="196">
        <v>350</v>
      </c>
      <c r="I249" s="197">
        <v>672</v>
      </c>
      <c r="J249" s="165" t="s">
        <v>777</v>
      </c>
      <c r="K249" s="166">
        <f t="shared" si="61"/>
        <v>-145.60000000000002</v>
      </c>
      <c r="L249" s="167">
        <f t="shared" si="62"/>
        <v>-0.2937853107344633</v>
      </c>
      <c r="M249" s="163" t="s">
        <v>588</v>
      </c>
      <c r="N249" s="160">
        <v>43887</v>
      </c>
      <c r="O249" s="1"/>
      <c r="P249" s="1"/>
      <c r="Q249" s="223"/>
      <c r="R249" s="1"/>
      <c r="S249" s="6" t="s">
        <v>765</v>
      </c>
      <c r="T249" s="1"/>
      <c r="U249" s="1"/>
      <c r="V249" s="1"/>
      <c r="W249" s="1"/>
      <c r="X249" s="1"/>
      <c r="Y249" s="1"/>
      <c r="Z249" s="1"/>
      <c r="AA249" s="1"/>
    </row>
    <row r="250" spans="1:27" ht="12.75" customHeight="1">
      <c r="A250" s="193">
        <v>133</v>
      </c>
      <c r="B250" s="194">
        <v>43237</v>
      </c>
      <c r="C250" s="194"/>
      <c r="D250" s="195" t="s">
        <v>778</v>
      </c>
      <c r="E250" s="196" t="s">
        <v>575</v>
      </c>
      <c r="F250" s="191">
        <v>230.3</v>
      </c>
      <c r="G250" s="196"/>
      <c r="H250" s="196">
        <v>102.5</v>
      </c>
      <c r="I250" s="197">
        <v>348</v>
      </c>
      <c r="J250" s="165" t="s">
        <v>779</v>
      </c>
      <c r="K250" s="166">
        <f t="shared" si="61"/>
        <v>-127.80000000000001</v>
      </c>
      <c r="L250" s="167">
        <f t="shared" si="62"/>
        <v>-0.5549283543204516</v>
      </c>
      <c r="M250" s="163" t="s">
        <v>588</v>
      </c>
      <c r="N250" s="160">
        <v>43896</v>
      </c>
      <c r="O250" s="1"/>
      <c r="P250" s="1"/>
      <c r="Q250" s="223"/>
      <c r="R250" s="1"/>
      <c r="S250" s="6" t="s">
        <v>765</v>
      </c>
      <c r="T250" s="1"/>
      <c r="U250" s="1"/>
      <c r="V250" s="1"/>
      <c r="W250" s="1"/>
      <c r="X250" s="1"/>
      <c r="Y250" s="1"/>
      <c r="Z250" s="1"/>
      <c r="AA250" s="1"/>
    </row>
    <row r="251" spans="1:27" ht="12.75" customHeight="1">
      <c r="A251" s="180">
        <v>134</v>
      </c>
      <c r="B251" s="181">
        <v>43258</v>
      </c>
      <c r="C251" s="181"/>
      <c r="D251" s="182" t="s">
        <v>435</v>
      </c>
      <c r="E251" s="183" t="s">
        <v>575</v>
      </c>
      <c r="F251" s="183">
        <f>342.5-5.1</f>
        <v>337.4</v>
      </c>
      <c r="G251" s="183"/>
      <c r="H251" s="183">
        <v>412.5</v>
      </c>
      <c r="I251" s="185">
        <v>439</v>
      </c>
      <c r="J251" s="155" t="s">
        <v>780</v>
      </c>
      <c r="K251" s="156">
        <f t="shared" si="61"/>
        <v>75.10000000000002</v>
      </c>
      <c r="L251" s="157">
        <f t="shared" si="62"/>
        <v>0.22258446947243635</v>
      </c>
      <c r="M251" s="152" t="s">
        <v>578</v>
      </c>
      <c r="N251" s="158">
        <v>44230</v>
      </c>
      <c r="O251" s="1"/>
      <c r="P251" s="1"/>
      <c r="Q251" s="223"/>
      <c r="R251" s="1"/>
      <c r="S251" s="6" t="s">
        <v>769</v>
      </c>
      <c r="T251" s="1"/>
      <c r="U251" s="1"/>
      <c r="V251" s="1"/>
      <c r="W251" s="1"/>
      <c r="X251" s="1"/>
      <c r="Y251" s="1"/>
      <c r="Z251" s="1"/>
      <c r="AA251" s="1"/>
    </row>
    <row r="252" spans="1:27" ht="12.75" customHeight="1">
      <c r="A252" s="174">
        <v>135</v>
      </c>
      <c r="B252" s="173">
        <v>43285</v>
      </c>
      <c r="C252" s="173"/>
      <c r="D252" s="174" t="s">
        <v>56</v>
      </c>
      <c r="E252" s="175" t="s">
        <v>575</v>
      </c>
      <c r="F252" s="175">
        <f>127.5-5.53</f>
        <v>121.97</v>
      </c>
      <c r="G252" s="176"/>
      <c r="H252" s="176">
        <v>122.5</v>
      </c>
      <c r="I252" s="176">
        <v>170</v>
      </c>
      <c r="J252" s="177" t="s">
        <v>781</v>
      </c>
      <c r="K252" s="178">
        <f t="shared" si="61"/>
        <v>0.5300000000000011</v>
      </c>
      <c r="L252" s="179">
        <f t="shared" si="62"/>
        <v>0.004345330819053875</v>
      </c>
      <c r="M252" s="175" t="s">
        <v>595</v>
      </c>
      <c r="N252" s="173">
        <v>44431</v>
      </c>
      <c r="O252" s="1"/>
      <c r="P252" s="1"/>
      <c r="Q252" s="223"/>
      <c r="R252" s="1"/>
      <c r="S252" s="6" t="s">
        <v>765</v>
      </c>
      <c r="T252" s="1"/>
      <c r="U252" s="1"/>
      <c r="V252" s="1"/>
      <c r="W252" s="1"/>
      <c r="X252" s="1"/>
      <c r="Y252" s="1"/>
      <c r="Z252" s="1"/>
      <c r="AA252" s="1"/>
    </row>
    <row r="253" spans="1:27" ht="12.75" customHeight="1">
      <c r="A253" s="193">
        <v>136</v>
      </c>
      <c r="B253" s="194">
        <v>43294</v>
      </c>
      <c r="C253" s="194"/>
      <c r="D253" s="195" t="s">
        <v>782</v>
      </c>
      <c r="E253" s="196" t="s">
        <v>575</v>
      </c>
      <c r="F253" s="191">
        <v>46.5</v>
      </c>
      <c r="G253" s="196"/>
      <c r="H253" s="196">
        <v>17</v>
      </c>
      <c r="I253" s="197">
        <v>59</v>
      </c>
      <c r="J253" s="165" t="s">
        <v>783</v>
      </c>
      <c r="K253" s="166">
        <f t="shared" si="61"/>
        <v>-29.5</v>
      </c>
      <c r="L253" s="167">
        <f t="shared" si="62"/>
        <v>-0.6344086021505376</v>
      </c>
      <c r="M253" s="163" t="s">
        <v>588</v>
      </c>
      <c r="N253" s="160">
        <v>43887</v>
      </c>
      <c r="O253" s="1"/>
      <c r="P253" s="1"/>
      <c r="Q253" s="223"/>
      <c r="R253" s="1"/>
      <c r="S253" s="6" t="s">
        <v>765</v>
      </c>
      <c r="T253" s="1"/>
      <c r="U253" s="1"/>
      <c r="V253" s="1"/>
      <c r="W253" s="1"/>
      <c r="X253" s="1"/>
      <c r="Y253" s="1"/>
      <c r="Z253" s="1"/>
      <c r="AA253" s="1"/>
    </row>
    <row r="254" spans="1:27" ht="12.75" customHeight="1">
      <c r="A254" s="180">
        <v>137</v>
      </c>
      <c r="B254" s="181">
        <v>43396</v>
      </c>
      <c r="C254" s="181"/>
      <c r="D254" s="182" t="s">
        <v>418</v>
      </c>
      <c r="E254" s="183" t="s">
        <v>575</v>
      </c>
      <c r="F254" s="183">
        <v>156.5</v>
      </c>
      <c r="G254" s="183"/>
      <c r="H254" s="183">
        <v>207.5</v>
      </c>
      <c r="I254" s="185">
        <v>191</v>
      </c>
      <c r="J254" s="155" t="s">
        <v>662</v>
      </c>
      <c r="K254" s="156">
        <f t="shared" si="61"/>
        <v>51</v>
      </c>
      <c r="L254" s="157">
        <f t="shared" si="62"/>
        <v>0.3258785942492013</v>
      </c>
      <c r="M254" s="152" t="s">
        <v>578</v>
      </c>
      <c r="N254" s="158">
        <v>44369</v>
      </c>
      <c r="O254" s="1"/>
      <c r="P254" s="1"/>
      <c r="Q254" s="223"/>
      <c r="R254" s="1"/>
      <c r="S254" s="6" t="s">
        <v>765</v>
      </c>
      <c r="T254" s="1"/>
      <c r="U254" s="1"/>
      <c r="V254" s="1"/>
      <c r="W254" s="1"/>
      <c r="X254" s="1"/>
      <c r="Y254" s="1"/>
      <c r="Z254" s="1"/>
      <c r="AA254" s="1"/>
    </row>
    <row r="255" spans="1:27" ht="12.75" customHeight="1">
      <c r="A255" s="180">
        <v>138</v>
      </c>
      <c r="B255" s="181">
        <v>43439</v>
      </c>
      <c r="C255" s="181"/>
      <c r="D255" s="182" t="s">
        <v>343</v>
      </c>
      <c r="E255" s="183" t="s">
        <v>575</v>
      </c>
      <c r="F255" s="183">
        <v>259.5</v>
      </c>
      <c r="G255" s="183"/>
      <c r="H255" s="183">
        <v>320</v>
      </c>
      <c r="I255" s="185">
        <v>320</v>
      </c>
      <c r="J255" s="155" t="s">
        <v>662</v>
      </c>
      <c r="K255" s="156">
        <f t="shared" si="61"/>
        <v>60.5</v>
      </c>
      <c r="L255" s="157">
        <f t="shared" si="62"/>
        <v>0.23314065510597304</v>
      </c>
      <c r="M255" s="152" t="s">
        <v>578</v>
      </c>
      <c r="N255" s="158">
        <v>44323</v>
      </c>
      <c r="O255" s="1"/>
      <c r="P255" s="1"/>
      <c r="Q255" s="223"/>
      <c r="R255" s="1"/>
      <c r="S255" s="6" t="s">
        <v>765</v>
      </c>
      <c r="T255" s="1"/>
      <c r="U255" s="1"/>
      <c r="V255" s="1"/>
      <c r="W255" s="1"/>
      <c r="X255" s="1"/>
      <c r="Y255" s="1"/>
      <c r="Z255" s="1"/>
      <c r="AA255" s="1"/>
    </row>
    <row r="256" spans="1:27" ht="12.75" customHeight="1">
      <c r="A256" s="193">
        <v>139</v>
      </c>
      <c r="B256" s="194">
        <v>43439</v>
      </c>
      <c r="C256" s="194"/>
      <c r="D256" s="195" t="s">
        <v>784</v>
      </c>
      <c r="E256" s="196" t="s">
        <v>575</v>
      </c>
      <c r="F256" s="196">
        <v>715</v>
      </c>
      <c r="G256" s="196"/>
      <c r="H256" s="196">
        <v>445</v>
      </c>
      <c r="I256" s="197">
        <v>840</v>
      </c>
      <c r="J256" s="165" t="s">
        <v>785</v>
      </c>
      <c r="K256" s="166">
        <f t="shared" si="61"/>
        <v>-270</v>
      </c>
      <c r="L256" s="167">
        <f t="shared" si="62"/>
        <v>-0.3776223776223776</v>
      </c>
      <c r="M256" s="163" t="s">
        <v>588</v>
      </c>
      <c r="N256" s="160">
        <v>43800</v>
      </c>
      <c r="O256" s="1"/>
      <c r="P256" s="1"/>
      <c r="Q256" s="223"/>
      <c r="R256" s="1"/>
      <c r="S256" s="6" t="s">
        <v>765</v>
      </c>
      <c r="T256" s="1"/>
      <c r="U256" s="1"/>
      <c r="V256" s="1"/>
      <c r="W256" s="1"/>
      <c r="X256" s="1"/>
      <c r="Y256" s="1"/>
      <c r="Z256" s="1"/>
      <c r="AA256" s="1"/>
    </row>
    <row r="257" spans="1:27" ht="12.75" customHeight="1">
      <c r="A257" s="180">
        <v>140</v>
      </c>
      <c r="B257" s="181">
        <v>43469</v>
      </c>
      <c r="C257" s="181"/>
      <c r="D257" s="182" t="s">
        <v>178</v>
      </c>
      <c r="E257" s="183" t="s">
        <v>575</v>
      </c>
      <c r="F257" s="183">
        <v>875</v>
      </c>
      <c r="G257" s="183"/>
      <c r="H257" s="183">
        <v>1165</v>
      </c>
      <c r="I257" s="185">
        <v>1185</v>
      </c>
      <c r="J257" s="155" t="s">
        <v>786</v>
      </c>
      <c r="K257" s="156">
        <f t="shared" si="61"/>
        <v>290</v>
      </c>
      <c r="L257" s="157">
        <f t="shared" si="62"/>
        <v>0.3314285714285714</v>
      </c>
      <c r="M257" s="152" t="s">
        <v>578</v>
      </c>
      <c r="N257" s="158">
        <v>43847</v>
      </c>
      <c r="O257" s="1"/>
      <c r="P257" s="1"/>
      <c r="Q257" s="223"/>
      <c r="R257" s="1"/>
      <c r="S257" s="6" t="s">
        <v>765</v>
      </c>
      <c r="T257" s="1"/>
      <c r="U257" s="1"/>
      <c r="V257" s="1"/>
      <c r="W257" s="1"/>
      <c r="X257" s="1"/>
      <c r="Y257" s="1"/>
      <c r="Z257" s="1"/>
      <c r="AA257" s="1"/>
    </row>
    <row r="258" spans="1:27" ht="12.75" customHeight="1">
      <c r="A258" s="180">
        <v>141</v>
      </c>
      <c r="B258" s="181">
        <v>43559</v>
      </c>
      <c r="C258" s="181"/>
      <c r="D258" s="182" t="s">
        <v>361</v>
      </c>
      <c r="E258" s="183" t="s">
        <v>575</v>
      </c>
      <c r="F258" s="183">
        <f>387-14.63</f>
        <v>372.37</v>
      </c>
      <c r="G258" s="183"/>
      <c r="H258" s="183">
        <v>490</v>
      </c>
      <c r="I258" s="185">
        <v>490</v>
      </c>
      <c r="J258" s="155" t="s">
        <v>662</v>
      </c>
      <c r="K258" s="156">
        <f t="shared" si="61"/>
        <v>117.63</v>
      </c>
      <c r="L258" s="157">
        <f t="shared" si="62"/>
        <v>0.3158954803018503</v>
      </c>
      <c r="M258" s="152" t="s">
        <v>578</v>
      </c>
      <c r="N258" s="158">
        <v>43850</v>
      </c>
      <c r="O258" s="1"/>
      <c r="P258" s="1"/>
      <c r="Q258" s="223"/>
      <c r="R258" s="1"/>
      <c r="S258" s="6" t="s">
        <v>765</v>
      </c>
      <c r="T258" s="1"/>
      <c r="U258" s="1"/>
      <c r="V258" s="1"/>
      <c r="W258" s="1"/>
      <c r="X258" s="1"/>
      <c r="Y258" s="1"/>
      <c r="Z258" s="1"/>
      <c r="AA258" s="1"/>
    </row>
    <row r="259" spans="1:27" ht="12.75" customHeight="1">
      <c r="A259" s="193">
        <v>142</v>
      </c>
      <c r="B259" s="194">
        <v>43578</v>
      </c>
      <c r="C259" s="194"/>
      <c r="D259" s="195" t="s">
        <v>787</v>
      </c>
      <c r="E259" s="196" t="s">
        <v>587</v>
      </c>
      <c r="F259" s="196">
        <v>220</v>
      </c>
      <c r="G259" s="196"/>
      <c r="H259" s="196">
        <v>127.5</v>
      </c>
      <c r="I259" s="197">
        <v>284</v>
      </c>
      <c r="J259" s="165" t="s">
        <v>788</v>
      </c>
      <c r="K259" s="166">
        <f t="shared" si="61"/>
        <v>-92.5</v>
      </c>
      <c r="L259" s="167">
        <f t="shared" si="62"/>
        <v>-0.42045454545454547</v>
      </c>
      <c r="M259" s="163" t="s">
        <v>588</v>
      </c>
      <c r="N259" s="160">
        <v>43896</v>
      </c>
      <c r="O259" s="1"/>
      <c r="P259" s="1"/>
      <c r="Q259" s="223"/>
      <c r="R259" s="1"/>
      <c r="S259" s="6" t="s">
        <v>765</v>
      </c>
      <c r="T259" s="1"/>
      <c r="U259" s="1"/>
      <c r="V259" s="1"/>
      <c r="W259" s="1"/>
      <c r="X259" s="1"/>
      <c r="Y259" s="1"/>
      <c r="Z259" s="1"/>
      <c r="AA259" s="1"/>
    </row>
    <row r="260" spans="1:27" ht="12.75" customHeight="1">
      <c r="A260" s="180">
        <v>143</v>
      </c>
      <c r="B260" s="181">
        <v>43622</v>
      </c>
      <c r="C260" s="181"/>
      <c r="D260" s="182" t="s">
        <v>479</v>
      </c>
      <c r="E260" s="183" t="s">
        <v>587</v>
      </c>
      <c r="F260" s="183">
        <v>332.8</v>
      </c>
      <c r="G260" s="183"/>
      <c r="H260" s="183">
        <v>405</v>
      </c>
      <c r="I260" s="185">
        <v>419</v>
      </c>
      <c r="J260" s="155" t="s">
        <v>789</v>
      </c>
      <c r="K260" s="156">
        <f t="shared" si="61"/>
        <v>72.19999999999999</v>
      </c>
      <c r="L260" s="157">
        <f t="shared" si="62"/>
        <v>0.21694711538461534</v>
      </c>
      <c r="M260" s="152" t="s">
        <v>578</v>
      </c>
      <c r="N260" s="158">
        <v>43860</v>
      </c>
      <c r="O260" s="1"/>
      <c r="P260" s="1"/>
      <c r="Q260" s="223"/>
      <c r="R260" s="1"/>
      <c r="S260" s="6" t="s">
        <v>769</v>
      </c>
      <c r="T260" s="1"/>
      <c r="U260" s="1"/>
      <c r="V260" s="1"/>
      <c r="W260" s="1"/>
      <c r="X260" s="1"/>
      <c r="Y260" s="1"/>
      <c r="Z260" s="1"/>
      <c r="AA260" s="1"/>
    </row>
    <row r="261" spans="1:27" ht="12.75" customHeight="1">
      <c r="A261" s="174">
        <v>144</v>
      </c>
      <c r="B261" s="173">
        <v>43641</v>
      </c>
      <c r="C261" s="173"/>
      <c r="D261" s="174" t="s">
        <v>170</v>
      </c>
      <c r="E261" s="175" t="s">
        <v>575</v>
      </c>
      <c r="F261" s="175">
        <v>386</v>
      </c>
      <c r="G261" s="176"/>
      <c r="H261" s="176">
        <v>395</v>
      </c>
      <c r="I261" s="176">
        <v>452</v>
      </c>
      <c r="J261" s="177" t="s">
        <v>790</v>
      </c>
      <c r="K261" s="178">
        <f t="shared" si="61"/>
        <v>9</v>
      </c>
      <c r="L261" s="179">
        <f t="shared" si="62"/>
        <v>0.023316062176165803</v>
      </c>
      <c r="M261" s="175" t="s">
        <v>595</v>
      </c>
      <c r="N261" s="173">
        <v>43868</v>
      </c>
      <c r="O261" s="1"/>
      <c r="P261" s="1"/>
      <c r="Q261" s="223"/>
      <c r="R261" s="1"/>
      <c r="S261" s="6" t="s">
        <v>769</v>
      </c>
      <c r="T261" s="1"/>
      <c r="U261" s="1"/>
      <c r="V261" s="1"/>
      <c r="W261" s="1"/>
      <c r="X261" s="1"/>
      <c r="Y261" s="1"/>
      <c r="Z261" s="1"/>
      <c r="AA261" s="1"/>
    </row>
    <row r="262" spans="1:27" ht="12.75" customHeight="1">
      <c r="A262" s="174">
        <v>145</v>
      </c>
      <c r="B262" s="173">
        <v>43707</v>
      </c>
      <c r="C262" s="173"/>
      <c r="D262" s="174" t="s">
        <v>144</v>
      </c>
      <c r="E262" s="175" t="s">
        <v>575</v>
      </c>
      <c r="F262" s="175">
        <v>137.5</v>
      </c>
      <c r="G262" s="176"/>
      <c r="H262" s="176">
        <v>138.5</v>
      </c>
      <c r="I262" s="176">
        <v>190</v>
      </c>
      <c r="J262" s="177" t="s">
        <v>791</v>
      </c>
      <c r="K262" s="178">
        <f t="shared" si="61"/>
        <v>1</v>
      </c>
      <c r="L262" s="179">
        <f t="shared" si="62"/>
        <v>0.007272727272727273</v>
      </c>
      <c r="M262" s="175" t="s">
        <v>595</v>
      </c>
      <c r="N262" s="173">
        <v>44432</v>
      </c>
      <c r="O262" s="1"/>
      <c r="P262" s="1"/>
      <c r="Q262" s="223"/>
      <c r="R262" s="1"/>
      <c r="S262" s="6" t="s">
        <v>765</v>
      </c>
      <c r="T262" s="1"/>
      <c r="U262" s="1"/>
      <c r="V262" s="1"/>
      <c r="W262" s="1"/>
      <c r="X262" s="1"/>
      <c r="Y262" s="1"/>
      <c r="Z262" s="1"/>
      <c r="AA262" s="1"/>
    </row>
    <row r="263" spans="1:27" ht="12.75" customHeight="1">
      <c r="A263" s="180">
        <v>146</v>
      </c>
      <c r="B263" s="181">
        <v>43731</v>
      </c>
      <c r="C263" s="181"/>
      <c r="D263" s="182" t="s">
        <v>428</v>
      </c>
      <c r="E263" s="183" t="s">
        <v>575</v>
      </c>
      <c r="F263" s="183">
        <v>235</v>
      </c>
      <c r="G263" s="183"/>
      <c r="H263" s="183">
        <v>295</v>
      </c>
      <c r="I263" s="185">
        <v>296</v>
      </c>
      <c r="J263" s="155" t="s">
        <v>792</v>
      </c>
      <c r="K263" s="156">
        <f t="shared" si="61"/>
        <v>60</v>
      </c>
      <c r="L263" s="157">
        <f t="shared" si="62"/>
        <v>0.2553191489361702</v>
      </c>
      <c r="M263" s="152" t="s">
        <v>578</v>
      </c>
      <c r="N263" s="158">
        <v>43844</v>
      </c>
      <c r="O263" s="1"/>
      <c r="P263" s="1"/>
      <c r="Q263" s="223"/>
      <c r="R263" s="1"/>
      <c r="S263" s="6" t="s">
        <v>769</v>
      </c>
      <c r="T263" s="1"/>
      <c r="U263" s="1"/>
      <c r="V263" s="1"/>
      <c r="W263" s="1"/>
      <c r="X263" s="1"/>
      <c r="Y263" s="1"/>
      <c r="Z263" s="1"/>
      <c r="AA263" s="1"/>
    </row>
    <row r="264" spans="1:27" ht="12.75" customHeight="1">
      <c r="A264" s="180">
        <v>147</v>
      </c>
      <c r="B264" s="181">
        <v>43752</v>
      </c>
      <c r="C264" s="181"/>
      <c r="D264" s="182" t="s">
        <v>793</v>
      </c>
      <c r="E264" s="183" t="s">
        <v>575</v>
      </c>
      <c r="F264" s="183">
        <v>277.5</v>
      </c>
      <c r="G264" s="183"/>
      <c r="H264" s="183">
        <v>333</v>
      </c>
      <c r="I264" s="185">
        <v>333</v>
      </c>
      <c r="J264" s="155" t="s">
        <v>794</v>
      </c>
      <c r="K264" s="156">
        <f t="shared" si="61"/>
        <v>55.5</v>
      </c>
      <c r="L264" s="157">
        <f t="shared" si="62"/>
        <v>0.2</v>
      </c>
      <c r="M264" s="152" t="s">
        <v>578</v>
      </c>
      <c r="N264" s="158">
        <v>43846</v>
      </c>
      <c r="O264" s="1"/>
      <c r="P264" s="1"/>
      <c r="Q264" s="223"/>
      <c r="R264" s="1"/>
      <c r="S264" s="6" t="s">
        <v>765</v>
      </c>
      <c r="T264" s="1"/>
      <c r="U264" s="1"/>
      <c r="V264" s="1"/>
      <c r="W264" s="1"/>
      <c r="X264" s="1"/>
      <c r="Y264" s="1"/>
      <c r="Z264" s="1"/>
      <c r="AA264" s="1"/>
    </row>
    <row r="265" spans="1:27" ht="12.75" customHeight="1">
      <c r="A265" s="180">
        <v>148</v>
      </c>
      <c r="B265" s="181">
        <v>43752</v>
      </c>
      <c r="C265" s="181"/>
      <c r="D265" s="182" t="s">
        <v>795</v>
      </c>
      <c r="E265" s="183" t="s">
        <v>575</v>
      </c>
      <c r="F265" s="183">
        <v>930</v>
      </c>
      <c r="G265" s="183"/>
      <c r="H265" s="183">
        <v>1165</v>
      </c>
      <c r="I265" s="185">
        <v>1200</v>
      </c>
      <c r="J265" s="155" t="s">
        <v>796</v>
      </c>
      <c r="K265" s="156">
        <f t="shared" si="61"/>
        <v>235</v>
      </c>
      <c r="L265" s="157">
        <f t="shared" si="62"/>
        <v>0.25268817204301075</v>
      </c>
      <c r="M265" s="152" t="s">
        <v>578</v>
      </c>
      <c r="N265" s="158">
        <v>43847</v>
      </c>
      <c r="O265" s="1"/>
      <c r="P265" s="1"/>
      <c r="Q265" s="223"/>
      <c r="R265" s="1"/>
      <c r="S265" s="6" t="s">
        <v>769</v>
      </c>
      <c r="T265" s="1"/>
      <c r="U265" s="1"/>
      <c r="V265" s="1"/>
      <c r="W265" s="1"/>
      <c r="X265" s="1"/>
      <c r="Y265" s="1"/>
      <c r="Z265" s="1"/>
      <c r="AA265" s="1"/>
    </row>
    <row r="266" spans="1:27" ht="12.75" customHeight="1">
      <c r="A266" s="180">
        <v>149</v>
      </c>
      <c r="B266" s="181">
        <v>43753</v>
      </c>
      <c r="C266" s="181"/>
      <c r="D266" s="182" t="s">
        <v>797</v>
      </c>
      <c r="E266" s="183" t="s">
        <v>575</v>
      </c>
      <c r="F266" s="153">
        <v>111</v>
      </c>
      <c r="G266" s="183"/>
      <c r="H266" s="183">
        <v>141</v>
      </c>
      <c r="I266" s="185">
        <v>141</v>
      </c>
      <c r="J266" s="155" t="s">
        <v>798</v>
      </c>
      <c r="K266" s="156">
        <f t="shared" si="61"/>
        <v>30</v>
      </c>
      <c r="L266" s="157">
        <f t="shared" si="62"/>
        <v>0.2702702702702703</v>
      </c>
      <c r="M266" s="152" t="s">
        <v>578</v>
      </c>
      <c r="N266" s="158">
        <v>44328</v>
      </c>
      <c r="O266" s="1"/>
      <c r="P266" s="1"/>
      <c r="Q266" s="223"/>
      <c r="R266" s="1"/>
      <c r="S266" s="6" t="s">
        <v>769</v>
      </c>
      <c r="T266" s="1"/>
      <c r="U266" s="1"/>
      <c r="V266" s="1"/>
      <c r="W266" s="1"/>
      <c r="X266" s="1"/>
      <c r="Y266" s="1"/>
      <c r="Z266" s="1"/>
      <c r="AA266" s="1"/>
    </row>
    <row r="267" spans="1:27" ht="12.75" customHeight="1">
      <c r="A267" s="180">
        <v>150</v>
      </c>
      <c r="B267" s="181">
        <v>43753</v>
      </c>
      <c r="C267" s="181"/>
      <c r="D267" s="182" t="s">
        <v>799</v>
      </c>
      <c r="E267" s="183" t="s">
        <v>575</v>
      </c>
      <c r="F267" s="153">
        <v>296</v>
      </c>
      <c r="G267" s="183"/>
      <c r="H267" s="183">
        <v>370</v>
      </c>
      <c r="I267" s="185">
        <v>370</v>
      </c>
      <c r="J267" s="155" t="s">
        <v>662</v>
      </c>
      <c r="K267" s="156">
        <f aca="true" t="shared" si="63" ref="K267:K292">H267-F267</f>
        <v>74</v>
      </c>
      <c r="L267" s="157">
        <f aca="true" t="shared" si="64" ref="L267:L292">K267/F267</f>
        <v>0.25</v>
      </c>
      <c r="M267" s="152" t="s">
        <v>578</v>
      </c>
      <c r="N267" s="158">
        <v>43853</v>
      </c>
      <c r="O267" s="1"/>
      <c r="P267" s="1"/>
      <c r="Q267" s="223"/>
      <c r="R267" s="1"/>
      <c r="S267" s="6" t="s">
        <v>769</v>
      </c>
      <c r="T267" s="1"/>
      <c r="U267" s="1"/>
      <c r="V267" s="1"/>
      <c r="W267" s="1"/>
      <c r="X267" s="1"/>
      <c r="Y267" s="1"/>
      <c r="Z267" s="1"/>
      <c r="AA267" s="1"/>
    </row>
    <row r="268" spans="1:27" ht="12.75" customHeight="1">
      <c r="A268" s="180">
        <v>151</v>
      </c>
      <c r="B268" s="181">
        <v>43754</v>
      </c>
      <c r="C268" s="181"/>
      <c r="D268" s="182" t="s">
        <v>800</v>
      </c>
      <c r="E268" s="183" t="s">
        <v>575</v>
      </c>
      <c r="F268" s="153">
        <v>300</v>
      </c>
      <c r="G268" s="183"/>
      <c r="H268" s="183">
        <v>382.5</v>
      </c>
      <c r="I268" s="185">
        <v>344</v>
      </c>
      <c r="J268" s="155" t="s">
        <v>801</v>
      </c>
      <c r="K268" s="156">
        <f t="shared" si="63"/>
        <v>82.5</v>
      </c>
      <c r="L268" s="157">
        <f t="shared" si="64"/>
        <v>0.275</v>
      </c>
      <c r="M268" s="152" t="s">
        <v>578</v>
      </c>
      <c r="N268" s="158">
        <v>44238</v>
      </c>
      <c r="O268" s="1"/>
      <c r="P268" s="1"/>
      <c r="Q268" s="223"/>
      <c r="R268" s="1"/>
      <c r="S268" s="6" t="s">
        <v>769</v>
      </c>
      <c r="T268" s="1"/>
      <c r="U268" s="1"/>
      <c r="V268" s="1"/>
      <c r="W268" s="1"/>
      <c r="X268" s="1"/>
      <c r="Y268" s="1"/>
      <c r="Z268" s="1"/>
      <c r="AA268" s="1"/>
    </row>
    <row r="269" spans="1:27" ht="12.75" customHeight="1">
      <c r="A269" s="180">
        <v>152</v>
      </c>
      <c r="B269" s="181">
        <v>43832</v>
      </c>
      <c r="C269" s="181"/>
      <c r="D269" s="182" t="s">
        <v>802</v>
      </c>
      <c r="E269" s="183" t="s">
        <v>575</v>
      </c>
      <c r="F269" s="153">
        <v>495</v>
      </c>
      <c r="G269" s="183"/>
      <c r="H269" s="183">
        <v>595</v>
      </c>
      <c r="I269" s="185">
        <v>590</v>
      </c>
      <c r="J269" s="155" t="s">
        <v>598</v>
      </c>
      <c r="K269" s="156">
        <f t="shared" si="63"/>
        <v>100</v>
      </c>
      <c r="L269" s="157">
        <f t="shared" si="64"/>
        <v>0.20202020202020202</v>
      </c>
      <c r="M269" s="152" t="s">
        <v>578</v>
      </c>
      <c r="N269" s="158">
        <v>44589</v>
      </c>
      <c r="O269" s="1"/>
      <c r="P269" s="1"/>
      <c r="Q269" s="223"/>
      <c r="R269" s="1"/>
      <c r="S269" s="6" t="s">
        <v>769</v>
      </c>
      <c r="T269" s="1"/>
      <c r="U269" s="1"/>
      <c r="V269" s="1"/>
      <c r="W269" s="1"/>
      <c r="X269" s="1"/>
      <c r="Y269" s="1"/>
      <c r="Z269" s="1"/>
      <c r="AA269" s="1"/>
    </row>
    <row r="270" spans="1:27" ht="12.75" customHeight="1">
      <c r="A270" s="180">
        <v>153</v>
      </c>
      <c r="B270" s="181">
        <v>43966</v>
      </c>
      <c r="C270" s="181"/>
      <c r="D270" s="182" t="s">
        <v>74</v>
      </c>
      <c r="E270" s="183" t="s">
        <v>575</v>
      </c>
      <c r="F270" s="153">
        <v>67.5</v>
      </c>
      <c r="G270" s="183"/>
      <c r="H270" s="183">
        <v>86</v>
      </c>
      <c r="I270" s="185">
        <v>86</v>
      </c>
      <c r="J270" s="155" t="s">
        <v>803</v>
      </c>
      <c r="K270" s="156">
        <f t="shared" si="63"/>
        <v>18.5</v>
      </c>
      <c r="L270" s="157">
        <f t="shared" si="64"/>
        <v>0.2740740740740741</v>
      </c>
      <c r="M270" s="152" t="s">
        <v>578</v>
      </c>
      <c r="N270" s="158">
        <v>44008</v>
      </c>
      <c r="O270" s="1"/>
      <c r="P270" s="1"/>
      <c r="Q270" s="223"/>
      <c r="R270" s="1"/>
      <c r="S270" s="6" t="s">
        <v>769</v>
      </c>
      <c r="T270" s="1"/>
      <c r="U270" s="1"/>
      <c r="V270" s="1"/>
      <c r="W270" s="1"/>
      <c r="X270" s="1"/>
      <c r="Y270" s="1"/>
      <c r="Z270" s="1"/>
      <c r="AA270" s="1"/>
    </row>
    <row r="271" spans="1:27" ht="12.75" customHeight="1">
      <c r="A271" s="180">
        <v>154</v>
      </c>
      <c r="B271" s="181">
        <v>44035</v>
      </c>
      <c r="C271" s="181"/>
      <c r="D271" s="182" t="s">
        <v>478</v>
      </c>
      <c r="E271" s="183" t="s">
        <v>575</v>
      </c>
      <c r="F271" s="153">
        <v>231</v>
      </c>
      <c r="G271" s="183"/>
      <c r="H271" s="183">
        <v>281</v>
      </c>
      <c r="I271" s="185">
        <v>281</v>
      </c>
      <c r="J271" s="155" t="s">
        <v>662</v>
      </c>
      <c r="K271" s="156">
        <f t="shared" si="63"/>
        <v>50</v>
      </c>
      <c r="L271" s="157">
        <f t="shared" si="64"/>
        <v>0.21645021645021645</v>
      </c>
      <c r="M271" s="152" t="s">
        <v>578</v>
      </c>
      <c r="N271" s="158">
        <v>44358</v>
      </c>
      <c r="O271" s="1"/>
      <c r="P271" s="1"/>
      <c r="Q271" s="223"/>
      <c r="R271" s="1"/>
      <c r="S271" s="6" t="s">
        <v>769</v>
      </c>
      <c r="T271" s="1"/>
      <c r="U271" s="1"/>
      <c r="V271" s="1"/>
      <c r="W271" s="1"/>
      <c r="X271" s="1"/>
      <c r="Y271" s="1"/>
      <c r="Z271" s="1"/>
      <c r="AA271" s="1"/>
    </row>
    <row r="272" spans="1:27" ht="12.75" customHeight="1">
      <c r="A272" s="180">
        <v>155</v>
      </c>
      <c r="B272" s="181">
        <v>44092</v>
      </c>
      <c r="C272" s="181"/>
      <c r="D272" s="182" t="s">
        <v>142</v>
      </c>
      <c r="E272" s="183" t="s">
        <v>575</v>
      </c>
      <c r="F272" s="183">
        <v>206</v>
      </c>
      <c r="G272" s="183"/>
      <c r="H272" s="183">
        <v>248</v>
      </c>
      <c r="I272" s="185">
        <v>248</v>
      </c>
      <c r="J272" s="155" t="s">
        <v>662</v>
      </c>
      <c r="K272" s="156">
        <f t="shared" si="63"/>
        <v>42</v>
      </c>
      <c r="L272" s="157">
        <f t="shared" si="64"/>
        <v>0.20388349514563106</v>
      </c>
      <c r="M272" s="152" t="s">
        <v>578</v>
      </c>
      <c r="N272" s="158">
        <v>44214</v>
      </c>
      <c r="O272" s="1"/>
      <c r="P272" s="1"/>
      <c r="Q272" s="223"/>
      <c r="R272" s="1"/>
      <c r="S272" s="6" t="s">
        <v>769</v>
      </c>
      <c r="T272" s="1"/>
      <c r="U272" s="1"/>
      <c r="V272" s="1"/>
      <c r="W272" s="1"/>
      <c r="X272" s="1"/>
      <c r="Y272" s="1"/>
      <c r="Z272" s="1"/>
      <c r="AA272" s="1"/>
    </row>
    <row r="273" spans="1:27" ht="12.75" customHeight="1">
      <c r="A273" s="180">
        <v>156</v>
      </c>
      <c r="B273" s="181">
        <v>44140</v>
      </c>
      <c r="C273" s="181"/>
      <c r="D273" s="182" t="s">
        <v>142</v>
      </c>
      <c r="E273" s="183" t="s">
        <v>575</v>
      </c>
      <c r="F273" s="183">
        <v>182.5</v>
      </c>
      <c r="G273" s="183"/>
      <c r="H273" s="183">
        <v>248</v>
      </c>
      <c r="I273" s="185">
        <v>248</v>
      </c>
      <c r="J273" s="155" t="s">
        <v>662</v>
      </c>
      <c r="K273" s="156">
        <f t="shared" si="63"/>
        <v>65.5</v>
      </c>
      <c r="L273" s="157">
        <f t="shared" si="64"/>
        <v>0.3589041095890411</v>
      </c>
      <c r="M273" s="152" t="s">
        <v>578</v>
      </c>
      <c r="N273" s="158">
        <v>44214</v>
      </c>
      <c r="O273" s="1"/>
      <c r="P273" s="1"/>
      <c r="Q273" s="223"/>
      <c r="R273" s="1"/>
      <c r="S273" s="6" t="s">
        <v>769</v>
      </c>
      <c r="T273" s="1"/>
      <c r="U273" s="1"/>
      <c r="V273" s="1"/>
      <c r="W273" s="1"/>
      <c r="X273" s="1"/>
      <c r="Y273" s="1"/>
      <c r="Z273" s="1"/>
      <c r="AA273" s="1"/>
    </row>
    <row r="274" spans="1:27" ht="12.75" customHeight="1">
      <c r="A274" s="180">
        <v>157</v>
      </c>
      <c r="B274" s="181">
        <v>44140</v>
      </c>
      <c r="C274" s="181"/>
      <c r="D274" s="182" t="s">
        <v>343</v>
      </c>
      <c r="E274" s="183" t="s">
        <v>575</v>
      </c>
      <c r="F274" s="183">
        <v>247.5</v>
      </c>
      <c r="G274" s="183"/>
      <c r="H274" s="183">
        <v>320</v>
      </c>
      <c r="I274" s="185">
        <v>320</v>
      </c>
      <c r="J274" s="155" t="s">
        <v>662</v>
      </c>
      <c r="K274" s="156">
        <f t="shared" si="63"/>
        <v>72.5</v>
      </c>
      <c r="L274" s="157">
        <f t="shared" si="64"/>
        <v>0.29292929292929293</v>
      </c>
      <c r="M274" s="152" t="s">
        <v>578</v>
      </c>
      <c r="N274" s="158">
        <v>44323</v>
      </c>
      <c r="O274" s="1"/>
      <c r="P274" s="1"/>
      <c r="Q274" s="223"/>
      <c r="R274" s="1"/>
      <c r="S274" s="6" t="s">
        <v>769</v>
      </c>
      <c r="T274" s="1"/>
      <c r="U274" s="1"/>
      <c r="V274" s="1"/>
      <c r="W274" s="1"/>
      <c r="X274" s="1"/>
      <c r="Y274" s="1"/>
      <c r="Z274" s="1"/>
      <c r="AA274" s="1"/>
    </row>
    <row r="275" spans="1:27" ht="12.75" customHeight="1">
      <c r="A275" s="180">
        <v>158</v>
      </c>
      <c r="B275" s="181">
        <v>44140</v>
      </c>
      <c r="C275" s="181"/>
      <c r="D275" s="182" t="s">
        <v>201</v>
      </c>
      <c r="E275" s="183" t="s">
        <v>575</v>
      </c>
      <c r="F275" s="153">
        <v>925</v>
      </c>
      <c r="G275" s="183"/>
      <c r="H275" s="183">
        <v>1095</v>
      </c>
      <c r="I275" s="185">
        <v>1093</v>
      </c>
      <c r="J275" s="155" t="s">
        <v>804</v>
      </c>
      <c r="K275" s="156">
        <f t="shared" si="63"/>
        <v>170</v>
      </c>
      <c r="L275" s="157">
        <f t="shared" si="64"/>
        <v>0.1837837837837838</v>
      </c>
      <c r="M275" s="152" t="s">
        <v>578</v>
      </c>
      <c r="N275" s="158">
        <v>44201</v>
      </c>
      <c r="O275" s="1"/>
      <c r="P275" s="1"/>
      <c r="Q275" s="223"/>
      <c r="R275" s="1"/>
      <c r="S275" s="6" t="s">
        <v>769</v>
      </c>
      <c r="T275" s="1"/>
      <c r="U275" s="1"/>
      <c r="V275" s="1"/>
      <c r="W275" s="1"/>
      <c r="X275" s="1"/>
      <c r="Y275" s="1"/>
      <c r="Z275" s="1"/>
      <c r="AA275" s="1"/>
    </row>
    <row r="276" spans="1:27" ht="12.75" customHeight="1">
      <c r="A276" s="180">
        <v>159</v>
      </c>
      <c r="B276" s="181">
        <v>44140</v>
      </c>
      <c r="C276" s="181"/>
      <c r="D276" s="182" t="s">
        <v>361</v>
      </c>
      <c r="E276" s="183" t="s">
        <v>575</v>
      </c>
      <c r="F276" s="153">
        <v>332.5</v>
      </c>
      <c r="G276" s="183"/>
      <c r="H276" s="183">
        <v>393</v>
      </c>
      <c r="I276" s="185">
        <v>406</v>
      </c>
      <c r="J276" s="155" t="s">
        <v>805</v>
      </c>
      <c r="K276" s="156">
        <f t="shared" si="63"/>
        <v>60.5</v>
      </c>
      <c r="L276" s="157">
        <f t="shared" si="64"/>
        <v>0.18195488721804512</v>
      </c>
      <c r="M276" s="152" t="s">
        <v>578</v>
      </c>
      <c r="N276" s="158">
        <v>44256</v>
      </c>
      <c r="O276" s="1"/>
      <c r="P276" s="1"/>
      <c r="Q276" s="223"/>
      <c r="R276" s="1"/>
      <c r="S276" s="6" t="s">
        <v>769</v>
      </c>
      <c r="T276" s="1"/>
      <c r="U276" s="1"/>
      <c r="V276" s="1"/>
      <c r="W276" s="1"/>
      <c r="X276" s="1"/>
      <c r="Y276" s="1"/>
      <c r="Z276" s="1"/>
      <c r="AA276" s="1"/>
    </row>
    <row r="277" spans="1:27" ht="12.75" customHeight="1">
      <c r="A277" s="180">
        <v>160</v>
      </c>
      <c r="B277" s="181">
        <v>44141</v>
      </c>
      <c r="C277" s="181"/>
      <c r="D277" s="182" t="s">
        <v>478</v>
      </c>
      <c r="E277" s="183" t="s">
        <v>575</v>
      </c>
      <c r="F277" s="153">
        <v>231</v>
      </c>
      <c r="G277" s="183"/>
      <c r="H277" s="183">
        <v>281</v>
      </c>
      <c r="I277" s="185">
        <v>281</v>
      </c>
      <c r="J277" s="155" t="s">
        <v>662</v>
      </c>
      <c r="K277" s="156">
        <f t="shared" si="63"/>
        <v>50</v>
      </c>
      <c r="L277" s="157">
        <f t="shared" si="64"/>
        <v>0.21645021645021645</v>
      </c>
      <c r="M277" s="152" t="s">
        <v>578</v>
      </c>
      <c r="N277" s="158">
        <v>44358</v>
      </c>
      <c r="O277" s="1"/>
      <c r="P277" s="1"/>
      <c r="Q277" s="223"/>
      <c r="R277" s="1"/>
      <c r="S277" s="6" t="s">
        <v>769</v>
      </c>
      <c r="T277" s="1"/>
      <c r="U277" s="1"/>
      <c r="V277" s="1"/>
      <c r="W277" s="1"/>
      <c r="X277" s="1"/>
      <c r="Y277" s="1"/>
      <c r="Z277" s="1"/>
      <c r="AA277" s="1"/>
    </row>
    <row r="278" spans="1:19" ht="12.75" customHeight="1">
      <c r="A278" s="180">
        <v>161</v>
      </c>
      <c r="B278" s="181">
        <v>44187</v>
      </c>
      <c r="C278" s="181"/>
      <c r="D278" s="182" t="s">
        <v>806</v>
      </c>
      <c r="E278" s="183" t="s">
        <v>575</v>
      </c>
      <c r="F278" s="153">
        <v>190</v>
      </c>
      <c r="G278" s="183"/>
      <c r="H278" s="183">
        <v>239</v>
      </c>
      <c r="I278" s="185">
        <v>239</v>
      </c>
      <c r="J278" s="155" t="s">
        <v>807</v>
      </c>
      <c r="K278" s="156">
        <f t="shared" si="63"/>
        <v>49</v>
      </c>
      <c r="L278" s="157">
        <f t="shared" si="64"/>
        <v>0.2578947368421053</v>
      </c>
      <c r="M278" s="152" t="s">
        <v>578</v>
      </c>
      <c r="N278" s="158">
        <v>44844</v>
      </c>
      <c r="O278" s="1"/>
      <c r="P278" s="1"/>
      <c r="Q278" s="223"/>
      <c r="R278" s="1"/>
      <c r="S278" s="6" t="s">
        <v>769</v>
      </c>
    </row>
    <row r="279" spans="1:19" ht="12.75" customHeight="1">
      <c r="A279" s="180">
        <v>162</v>
      </c>
      <c r="B279" s="181">
        <v>44258</v>
      </c>
      <c r="C279" s="181"/>
      <c r="D279" s="182" t="s">
        <v>802</v>
      </c>
      <c r="E279" s="183" t="s">
        <v>575</v>
      </c>
      <c r="F279" s="153">
        <v>495</v>
      </c>
      <c r="G279" s="183"/>
      <c r="H279" s="183">
        <v>595</v>
      </c>
      <c r="I279" s="185">
        <v>590</v>
      </c>
      <c r="J279" s="155" t="s">
        <v>598</v>
      </c>
      <c r="K279" s="156">
        <f t="shared" si="63"/>
        <v>100</v>
      </c>
      <c r="L279" s="157">
        <f t="shared" si="64"/>
        <v>0.20202020202020202</v>
      </c>
      <c r="M279" s="152" t="s">
        <v>578</v>
      </c>
      <c r="N279" s="158">
        <v>44589</v>
      </c>
      <c r="O279" s="1"/>
      <c r="P279" s="1"/>
      <c r="Q279" s="223"/>
      <c r="S279" s="6" t="s">
        <v>769</v>
      </c>
    </row>
    <row r="280" spans="1:27" ht="12.75" customHeight="1">
      <c r="A280" s="180">
        <v>163</v>
      </c>
      <c r="B280" s="181">
        <v>44274</v>
      </c>
      <c r="C280" s="181"/>
      <c r="D280" s="182" t="s">
        <v>361</v>
      </c>
      <c r="E280" s="183" t="s">
        <v>575</v>
      </c>
      <c r="F280" s="153">
        <v>355</v>
      </c>
      <c r="G280" s="183"/>
      <c r="H280" s="183">
        <v>422.5</v>
      </c>
      <c r="I280" s="185">
        <v>420</v>
      </c>
      <c r="J280" s="155" t="s">
        <v>808</v>
      </c>
      <c r="K280" s="156">
        <f t="shared" si="63"/>
        <v>67.5</v>
      </c>
      <c r="L280" s="157">
        <f t="shared" si="64"/>
        <v>0.19014084507042253</v>
      </c>
      <c r="M280" s="152" t="s">
        <v>578</v>
      </c>
      <c r="N280" s="158">
        <v>44361</v>
      </c>
      <c r="O280" s="1"/>
      <c r="S280" s="198" t="s">
        <v>769</v>
      </c>
      <c r="T280" s="1"/>
      <c r="U280" s="1"/>
      <c r="V280" s="1"/>
      <c r="W280" s="1"/>
      <c r="X280" s="1"/>
      <c r="Y280" s="1"/>
      <c r="Z280" s="1"/>
      <c r="AA280" s="1"/>
    </row>
    <row r="281" spans="1:19" ht="12.75" customHeight="1">
      <c r="A281" s="180">
        <v>164</v>
      </c>
      <c r="B281" s="181">
        <v>44295</v>
      </c>
      <c r="C281" s="181"/>
      <c r="D281" s="182" t="s">
        <v>324</v>
      </c>
      <c r="E281" s="183" t="s">
        <v>575</v>
      </c>
      <c r="F281" s="153">
        <v>555</v>
      </c>
      <c r="G281" s="183"/>
      <c r="H281" s="183">
        <v>663</v>
      </c>
      <c r="I281" s="185">
        <v>663</v>
      </c>
      <c r="J281" s="155" t="s">
        <v>809</v>
      </c>
      <c r="K281" s="156">
        <f t="shared" si="63"/>
        <v>108</v>
      </c>
      <c r="L281" s="157">
        <f t="shared" si="64"/>
        <v>0.1945945945945946</v>
      </c>
      <c r="M281" s="152" t="s">
        <v>578</v>
      </c>
      <c r="N281" s="158">
        <v>44321</v>
      </c>
      <c r="O281" s="1"/>
      <c r="P281" s="1"/>
      <c r="Q281" s="223"/>
      <c r="R281" s="1"/>
      <c r="S281" s="198" t="s">
        <v>769</v>
      </c>
    </row>
    <row r="282" spans="1:19" ht="12.75" customHeight="1">
      <c r="A282" s="180">
        <v>165</v>
      </c>
      <c r="B282" s="181">
        <v>44308</v>
      </c>
      <c r="C282" s="181"/>
      <c r="D282" s="182" t="s">
        <v>773</v>
      </c>
      <c r="E282" s="183" t="s">
        <v>575</v>
      </c>
      <c r="F282" s="153">
        <v>126.5</v>
      </c>
      <c r="G282" s="183"/>
      <c r="H282" s="183">
        <v>155</v>
      </c>
      <c r="I282" s="185">
        <v>155</v>
      </c>
      <c r="J282" s="155" t="s">
        <v>662</v>
      </c>
      <c r="K282" s="156">
        <f t="shared" si="63"/>
        <v>28.5</v>
      </c>
      <c r="L282" s="157">
        <f t="shared" si="64"/>
        <v>0.22529644268774704</v>
      </c>
      <c r="M282" s="152" t="s">
        <v>578</v>
      </c>
      <c r="N282" s="158">
        <v>44362</v>
      </c>
      <c r="O282" s="1"/>
      <c r="S282" s="198" t="s">
        <v>769</v>
      </c>
    </row>
    <row r="283" spans="1:19" ht="12.75" customHeight="1">
      <c r="A283" s="159">
        <v>166</v>
      </c>
      <c r="B283" s="190">
        <v>44368</v>
      </c>
      <c r="C283" s="190"/>
      <c r="D283" s="161" t="s">
        <v>810</v>
      </c>
      <c r="E283" s="163" t="s">
        <v>575</v>
      </c>
      <c r="F283" s="191">
        <v>287.5</v>
      </c>
      <c r="G283" s="163"/>
      <c r="H283" s="163">
        <v>245</v>
      </c>
      <c r="I283" s="164">
        <v>344</v>
      </c>
      <c r="J283" s="165" t="s">
        <v>811</v>
      </c>
      <c r="K283" s="166">
        <f t="shared" si="63"/>
        <v>-42.5</v>
      </c>
      <c r="L283" s="167">
        <f t="shared" si="64"/>
        <v>-0.14782608695652175</v>
      </c>
      <c r="M283" s="163" t="s">
        <v>588</v>
      </c>
      <c r="N283" s="160">
        <v>44508</v>
      </c>
      <c r="O283" s="1"/>
      <c r="S283" s="198" t="s">
        <v>769</v>
      </c>
    </row>
    <row r="284" spans="1:19" ht="12.75" customHeight="1">
      <c r="A284" s="180">
        <v>167</v>
      </c>
      <c r="B284" s="181">
        <v>44368</v>
      </c>
      <c r="C284" s="181"/>
      <c r="D284" s="182" t="s">
        <v>478</v>
      </c>
      <c r="E284" s="183" t="s">
        <v>575</v>
      </c>
      <c r="F284" s="153">
        <v>241</v>
      </c>
      <c r="G284" s="183"/>
      <c r="H284" s="183">
        <v>298</v>
      </c>
      <c r="I284" s="185">
        <v>320</v>
      </c>
      <c r="J284" s="155" t="s">
        <v>662</v>
      </c>
      <c r="K284" s="156">
        <f t="shared" si="63"/>
        <v>57</v>
      </c>
      <c r="L284" s="157">
        <f t="shared" si="64"/>
        <v>0.23651452282157676</v>
      </c>
      <c r="M284" s="152" t="s">
        <v>578</v>
      </c>
      <c r="N284" s="158">
        <v>44802</v>
      </c>
      <c r="O284" s="37"/>
      <c r="S284" s="198" t="s">
        <v>769</v>
      </c>
    </row>
    <row r="285" spans="1:19" ht="12.75" customHeight="1">
      <c r="A285" s="180">
        <v>168</v>
      </c>
      <c r="B285" s="181">
        <v>44406</v>
      </c>
      <c r="C285" s="181"/>
      <c r="D285" s="182" t="s">
        <v>773</v>
      </c>
      <c r="E285" s="183" t="s">
        <v>575</v>
      </c>
      <c r="F285" s="153">
        <v>162.5</v>
      </c>
      <c r="G285" s="183"/>
      <c r="H285" s="183">
        <v>200</v>
      </c>
      <c r="I285" s="185">
        <v>200</v>
      </c>
      <c r="J285" s="155" t="s">
        <v>662</v>
      </c>
      <c r="K285" s="156">
        <f t="shared" si="63"/>
        <v>37.5</v>
      </c>
      <c r="L285" s="157">
        <f t="shared" si="64"/>
        <v>0.23076923076923078</v>
      </c>
      <c r="M285" s="152" t="s">
        <v>578</v>
      </c>
      <c r="N285" s="158">
        <v>44802</v>
      </c>
      <c r="O285" s="1"/>
      <c r="S285" s="198" t="s">
        <v>769</v>
      </c>
    </row>
    <row r="286" spans="1:19" ht="12.75" customHeight="1">
      <c r="A286" s="180">
        <v>169</v>
      </c>
      <c r="B286" s="181">
        <v>44462</v>
      </c>
      <c r="C286" s="181"/>
      <c r="D286" s="182" t="s">
        <v>436</v>
      </c>
      <c r="E286" s="183" t="s">
        <v>575</v>
      </c>
      <c r="F286" s="153">
        <v>1235</v>
      </c>
      <c r="G286" s="183"/>
      <c r="H286" s="183">
        <v>1505</v>
      </c>
      <c r="I286" s="185">
        <v>1500</v>
      </c>
      <c r="J286" s="155" t="s">
        <v>662</v>
      </c>
      <c r="K286" s="156">
        <f t="shared" si="63"/>
        <v>270</v>
      </c>
      <c r="L286" s="157">
        <f t="shared" si="64"/>
        <v>0.21862348178137653</v>
      </c>
      <c r="M286" s="152" t="s">
        <v>578</v>
      </c>
      <c r="N286" s="158">
        <v>44564</v>
      </c>
      <c r="O286" s="1"/>
      <c r="S286" s="198" t="s">
        <v>769</v>
      </c>
    </row>
    <row r="287" spans="1:19" ht="12.75" customHeight="1">
      <c r="A287" s="180">
        <v>170</v>
      </c>
      <c r="B287" s="181">
        <v>44480</v>
      </c>
      <c r="C287" s="181"/>
      <c r="D287" s="182" t="s">
        <v>812</v>
      </c>
      <c r="E287" s="183" t="s">
        <v>575</v>
      </c>
      <c r="F287" s="153">
        <v>58.75</v>
      </c>
      <c r="G287" s="183"/>
      <c r="H287" s="183">
        <v>64.25</v>
      </c>
      <c r="I287" s="185"/>
      <c r="J287" s="155" t="s">
        <v>662</v>
      </c>
      <c r="K287" s="156">
        <f t="shared" si="63"/>
        <v>5.5</v>
      </c>
      <c r="L287" s="157">
        <f t="shared" si="64"/>
        <v>0.09361702127659574</v>
      </c>
      <c r="M287" s="152" t="s">
        <v>578</v>
      </c>
      <c r="N287" s="158">
        <v>45322</v>
      </c>
      <c r="O287" s="37"/>
      <c r="S287" s="198" t="s">
        <v>769</v>
      </c>
    </row>
    <row r="288" spans="1:19" ht="12.75" customHeight="1">
      <c r="A288" s="149">
        <v>171</v>
      </c>
      <c r="B288" s="150">
        <v>44481</v>
      </c>
      <c r="C288" s="150"/>
      <c r="D288" s="151" t="s">
        <v>276</v>
      </c>
      <c r="E288" s="152" t="s">
        <v>575</v>
      </c>
      <c r="F288" s="153">
        <v>315</v>
      </c>
      <c r="G288" s="152"/>
      <c r="H288" s="152">
        <v>335</v>
      </c>
      <c r="I288" s="154">
        <v>380</v>
      </c>
      <c r="J288" s="155" t="s">
        <v>861</v>
      </c>
      <c r="K288" s="156">
        <f t="shared" si="63"/>
        <v>20</v>
      </c>
      <c r="L288" s="157">
        <f t="shared" si="64"/>
        <v>0.06349206349206349</v>
      </c>
      <c r="M288" s="152" t="s">
        <v>578</v>
      </c>
      <c r="N288" s="158">
        <v>45297</v>
      </c>
      <c r="O288" s="37"/>
      <c r="S288" s="198" t="s">
        <v>769</v>
      </c>
    </row>
    <row r="289" spans="1:19" ht="12.75" customHeight="1">
      <c r="A289" s="149">
        <v>172</v>
      </c>
      <c r="B289" s="150">
        <v>44481</v>
      </c>
      <c r="C289" s="150"/>
      <c r="D289" s="151" t="s">
        <v>813</v>
      </c>
      <c r="E289" s="152" t="s">
        <v>575</v>
      </c>
      <c r="F289" s="153">
        <v>45.5</v>
      </c>
      <c r="G289" s="152"/>
      <c r="H289" s="152">
        <v>56.5</v>
      </c>
      <c r="I289" s="154">
        <v>56</v>
      </c>
      <c r="J289" s="155" t="s">
        <v>662</v>
      </c>
      <c r="K289" s="156">
        <f t="shared" si="63"/>
        <v>11</v>
      </c>
      <c r="L289" s="157">
        <f t="shared" si="64"/>
        <v>0.24175824175824176</v>
      </c>
      <c r="M289" s="152" t="s">
        <v>578</v>
      </c>
      <c r="N289" s="158">
        <v>44881</v>
      </c>
      <c r="O289" s="37"/>
      <c r="S289" s="198"/>
    </row>
    <row r="290" spans="1:19" ht="12.75" customHeight="1">
      <c r="A290" s="149">
        <v>173</v>
      </c>
      <c r="B290" s="150">
        <v>44551</v>
      </c>
      <c r="C290" s="150"/>
      <c r="D290" s="151" t="s">
        <v>129</v>
      </c>
      <c r="E290" s="152" t="s">
        <v>575</v>
      </c>
      <c r="F290" s="153">
        <v>2300</v>
      </c>
      <c r="G290" s="152"/>
      <c r="H290" s="152">
        <f>(2820+2200)/2</f>
        <v>2510</v>
      </c>
      <c r="I290" s="154">
        <v>3000</v>
      </c>
      <c r="J290" s="155" t="s">
        <v>814</v>
      </c>
      <c r="K290" s="156">
        <f t="shared" si="63"/>
        <v>210</v>
      </c>
      <c r="L290" s="157">
        <f t="shared" si="64"/>
        <v>0.09130434782608696</v>
      </c>
      <c r="M290" s="152" t="s">
        <v>578</v>
      </c>
      <c r="N290" s="158">
        <v>44649</v>
      </c>
      <c r="O290" s="1"/>
      <c r="S290" s="198"/>
    </row>
    <row r="291" spans="1:19" ht="12.75" customHeight="1">
      <c r="A291" s="149">
        <v>174</v>
      </c>
      <c r="B291" s="150">
        <v>44606</v>
      </c>
      <c r="C291" s="150"/>
      <c r="D291" s="151" t="s">
        <v>426</v>
      </c>
      <c r="E291" s="152" t="s">
        <v>575</v>
      </c>
      <c r="F291" s="153">
        <v>635</v>
      </c>
      <c r="G291" s="152"/>
      <c r="H291" s="152">
        <v>700</v>
      </c>
      <c r="I291" s="154">
        <v>764</v>
      </c>
      <c r="J291" s="155" t="s">
        <v>843</v>
      </c>
      <c r="K291" s="156">
        <f t="shared" si="63"/>
        <v>65</v>
      </c>
      <c r="L291" s="157">
        <f t="shared" si="64"/>
        <v>0.10236220472440945</v>
      </c>
      <c r="M291" s="152" t="s">
        <v>578</v>
      </c>
      <c r="N291" s="158">
        <v>45159</v>
      </c>
      <c r="O291" s="37"/>
      <c r="S291" s="198"/>
    </row>
    <row r="292" spans="1:19" ht="12.75" customHeight="1">
      <c r="A292" s="149">
        <v>175</v>
      </c>
      <c r="B292" s="150">
        <v>44613</v>
      </c>
      <c r="C292" s="150"/>
      <c r="D292" s="151" t="s">
        <v>436</v>
      </c>
      <c r="E292" s="152" t="s">
        <v>575</v>
      </c>
      <c r="F292" s="153">
        <v>1255</v>
      </c>
      <c r="G292" s="152"/>
      <c r="H292" s="152">
        <v>1515</v>
      </c>
      <c r="I292" s="154">
        <v>1510</v>
      </c>
      <c r="J292" s="155" t="s">
        <v>662</v>
      </c>
      <c r="K292" s="156">
        <f t="shared" si="63"/>
        <v>260</v>
      </c>
      <c r="L292" s="157">
        <f t="shared" si="64"/>
        <v>0.20717131474103587</v>
      </c>
      <c r="M292" s="152" t="s">
        <v>578</v>
      </c>
      <c r="N292" s="158">
        <v>44834</v>
      </c>
      <c r="O292" s="37"/>
      <c r="S292" s="198"/>
    </row>
    <row r="293" spans="1:19" ht="12.75" customHeight="1">
      <c r="A293">
        <v>176</v>
      </c>
      <c r="B293" s="200">
        <v>44670</v>
      </c>
      <c r="C293" s="200"/>
      <c r="D293" s="53" t="s">
        <v>538</v>
      </c>
      <c r="E293" s="201" t="s">
        <v>575</v>
      </c>
      <c r="F293" s="51" t="s">
        <v>815</v>
      </c>
      <c r="G293" s="51"/>
      <c r="H293" s="51"/>
      <c r="I293" s="51">
        <v>553</v>
      </c>
      <c r="J293" s="51" t="s">
        <v>576</v>
      </c>
      <c r="K293" s="51"/>
      <c r="L293" s="51"/>
      <c r="M293" s="51"/>
      <c r="N293" s="51"/>
      <c r="O293" s="37"/>
      <c r="S293" s="198"/>
    </row>
    <row r="294" spans="1:19" ht="12.75" customHeight="1">
      <c r="A294" s="180">
        <v>177</v>
      </c>
      <c r="B294" s="181">
        <v>44746</v>
      </c>
      <c r="C294" s="181"/>
      <c r="D294" s="182" t="s">
        <v>816</v>
      </c>
      <c r="E294" s="183" t="s">
        <v>575</v>
      </c>
      <c r="F294" s="183">
        <v>207.5</v>
      </c>
      <c r="G294" s="183"/>
      <c r="H294" s="183">
        <v>254</v>
      </c>
      <c r="I294" s="185">
        <v>254</v>
      </c>
      <c r="J294" s="155" t="s">
        <v>662</v>
      </c>
      <c r="K294" s="156">
        <f aca="true" t="shared" si="65" ref="K294:K304">H294-F294</f>
        <v>46.5</v>
      </c>
      <c r="L294" s="157">
        <f aca="true" t="shared" si="66" ref="L294:L304">K294/F294</f>
        <v>0.22409638554216868</v>
      </c>
      <c r="M294" s="152" t="s">
        <v>578</v>
      </c>
      <c r="N294" s="158">
        <v>44792</v>
      </c>
      <c r="O294" s="1"/>
      <c r="S294" s="198"/>
    </row>
    <row r="295" spans="1:19" ht="12.75" customHeight="1">
      <c r="A295" s="180">
        <v>178</v>
      </c>
      <c r="B295" s="181">
        <v>44775</v>
      </c>
      <c r="C295" s="181"/>
      <c r="D295" s="182" t="s">
        <v>480</v>
      </c>
      <c r="E295" s="183" t="s">
        <v>575</v>
      </c>
      <c r="F295" s="183">
        <v>31.25</v>
      </c>
      <c r="G295" s="183"/>
      <c r="H295" s="183">
        <v>38.75</v>
      </c>
      <c r="I295" s="185">
        <v>38</v>
      </c>
      <c r="J295" s="155" t="s">
        <v>662</v>
      </c>
      <c r="K295" s="156">
        <f t="shared" si="65"/>
        <v>7.5</v>
      </c>
      <c r="L295" s="157">
        <f t="shared" si="66"/>
        <v>0.24</v>
      </c>
      <c r="M295" s="152" t="s">
        <v>578</v>
      </c>
      <c r="N295" s="158">
        <v>44844</v>
      </c>
      <c r="O295" s="37"/>
      <c r="S295" s="54"/>
    </row>
    <row r="296" spans="1:19" ht="12.75" customHeight="1">
      <c r="A296" s="180">
        <v>179</v>
      </c>
      <c r="B296" s="181">
        <v>44841</v>
      </c>
      <c r="C296" s="181"/>
      <c r="D296" s="182" t="s">
        <v>817</v>
      </c>
      <c r="E296" s="183" t="s">
        <v>575</v>
      </c>
      <c r="F296" s="153">
        <v>665</v>
      </c>
      <c r="G296" s="183"/>
      <c r="H296" s="183">
        <v>807.5</v>
      </c>
      <c r="I296" s="185">
        <v>840</v>
      </c>
      <c r="J296" s="155" t="s">
        <v>814</v>
      </c>
      <c r="K296" s="156">
        <f t="shared" si="65"/>
        <v>142.5</v>
      </c>
      <c r="L296" s="157">
        <f t="shared" si="66"/>
        <v>0.21428571428571427</v>
      </c>
      <c r="M296" s="152" t="s">
        <v>578</v>
      </c>
      <c r="N296" s="158">
        <v>45097</v>
      </c>
      <c r="O296" s="37"/>
      <c r="S296" s="54"/>
    </row>
    <row r="297" spans="1:19" ht="12.75" customHeight="1">
      <c r="A297" s="180">
        <v>180</v>
      </c>
      <c r="B297" s="181">
        <v>44844</v>
      </c>
      <c r="C297" s="181"/>
      <c r="D297" s="182" t="s">
        <v>428</v>
      </c>
      <c r="E297" s="183" t="s">
        <v>575</v>
      </c>
      <c r="F297" s="153">
        <v>227.5</v>
      </c>
      <c r="G297" s="183"/>
      <c r="H297" s="183">
        <v>270</v>
      </c>
      <c r="I297" s="185">
        <v>291</v>
      </c>
      <c r="J297" s="155" t="s">
        <v>845</v>
      </c>
      <c r="K297" s="156">
        <f t="shared" si="65"/>
        <v>42.5</v>
      </c>
      <c r="L297" s="157">
        <f t="shared" si="66"/>
        <v>0.18681318681318682</v>
      </c>
      <c r="M297" s="152" t="s">
        <v>578</v>
      </c>
      <c r="N297" s="158">
        <v>45160</v>
      </c>
      <c r="O297" s="37"/>
      <c r="R297" s="37"/>
      <c r="S297" s="54"/>
    </row>
    <row r="298" spans="1:19" ht="12.75" customHeight="1">
      <c r="A298" s="180">
        <v>181</v>
      </c>
      <c r="B298" s="181">
        <v>44845</v>
      </c>
      <c r="C298" s="181"/>
      <c r="D298" s="182" t="s">
        <v>426</v>
      </c>
      <c r="E298" s="183" t="s">
        <v>575</v>
      </c>
      <c r="F298" s="153">
        <v>555</v>
      </c>
      <c r="G298" s="183"/>
      <c r="H298" s="183">
        <v>700</v>
      </c>
      <c r="I298" s="185">
        <v>765</v>
      </c>
      <c r="J298" s="155" t="s">
        <v>844</v>
      </c>
      <c r="K298" s="156">
        <f t="shared" si="65"/>
        <v>145</v>
      </c>
      <c r="L298" s="157">
        <f t="shared" si="66"/>
        <v>0.26126126126126126</v>
      </c>
      <c r="M298" s="152" t="s">
        <v>578</v>
      </c>
      <c r="N298" s="158">
        <v>45159</v>
      </c>
      <c r="O298" s="37"/>
      <c r="R298" s="37"/>
      <c r="S298" s="54"/>
    </row>
    <row r="299" spans="1:19" ht="12.75" customHeight="1">
      <c r="A299" s="180">
        <v>182</v>
      </c>
      <c r="B299" s="181">
        <v>44981</v>
      </c>
      <c r="C299" s="181"/>
      <c r="D299" s="182" t="s">
        <v>443</v>
      </c>
      <c r="E299" s="183" t="s">
        <v>575</v>
      </c>
      <c r="F299" s="153">
        <v>1675</v>
      </c>
      <c r="G299" s="183"/>
      <c r="H299" s="183">
        <v>2080</v>
      </c>
      <c r="I299" s="185">
        <v>2080</v>
      </c>
      <c r="J299" s="155" t="s">
        <v>662</v>
      </c>
      <c r="K299" s="156">
        <f t="shared" si="65"/>
        <v>405</v>
      </c>
      <c r="L299" s="157">
        <f t="shared" si="66"/>
        <v>0.2417910447761194</v>
      </c>
      <c r="M299" s="152" t="s">
        <v>578</v>
      </c>
      <c r="N299" s="158">
        <v>45119</v>
      </c>
      <c r="O299" s="37"/>
      <c r="S299" s="54" t="s">
        <v>841</v>
      </c>
    </row>
    <row r="300" spans="1:19" ht="12.75" customHeight="1">
      <c r="A300" s="180">
        <v>183</v>
      </c>
      <c r="B300" s="181">
        <v>44986</v>
      </c>
      <c r="C300" s="181"/>
      <c r="D300" s="182" t="s">
        <v>480</v>
      </c>
      <c r="E300" s="183" t="s">
        <v>575</v>
      </c>
      <c r="F300" s="153">
        <v>57.5</v>
      </c>
      <c r="G300" s="183"/>
      <c r="H300" s="183">
        <v>120</v>
      </c>
      <c r="I300" s="185">
        <v>120</v>
      </c>
      <c r="J300" s="155" t="s">
        <v>662</v>
      </c>
      <c r="K300" s="156">
        <f t="shared" si="65"/>
        <v>62.5</v>
      </c>
      <c r="L300" s="157">
        <f t="shared" si="66"/>
        <v>1.0869565217391304</v>
      </c>
      <c r="M300" s="152" t="s">
        <v>578</v>
      </c>
      <c r="N300" s="158">
        <v>45049</v>
      </c>
      <c r="O300" s="37"/>
      <c r="S300" s="54" t="s">
        <v>841</v>
      </c>
    </row>
    <row r="301" spans="1:19" ht="12.75" customHeight="1">
      <c r="A301" s="180">
        <v>184</v>
      </c>
      <c r="B301" s="181">
        <v>45008</v>
      </c>
      <c r="C301" s="181"/>
      <c r="D301" s="182" t="s">
        <v>497</v>
      </c>
      <c r="E301" s="183" t="s">
        <v>575</v>
      </c>
      <c r="F301" s="153">
        <v>2765</v>
      </c>
      <c r="G301" s="183"/>
      <c r="H301" s="183">
        <v>3547.5</v>
      </c>
      <c r="I301" s="185">
        <v>3523</v>
      </c>
      <c r="J301" s="155" t="s">
        <v>662</v>
      </c>
      <c r="K301" s="156">
        <f t="shared" si="65"/>
        <v>782.5</v>
      </c>
      <c r="L301" s="157">
        <f t="shared" si="66"/>
        <v>0.283001808318264</v>
      </c>
      <c r="M301" s="152" t="s">
        <v>578</v>
      </c>
      <c r="N301" s="158">
        <v>45177</v>
      </c>
      <c r="O301" s="37"/>
      <c r="S301" s="54" t="s">
        <v>841</v>
      </c>
    </row>
    <row r="302" spans="1:19" ht="12.75" customHeight="1">
      <c r="A302" s="180">
        <v>185</v>
      </c>
      <c r="B302" s="181">
        <v>45027</v>
      </c>
      <c r="C302" s="181"/>
      <c r="D302" s="182" t="s">
        <v>818</v>
      </c>
      <c r="E302" s="183" t="s">
        <v>575</v>
      </c>
      <c r="F302" s="183">
        <v>460</v>
      </c>
      <c r="G302" s="183"/>
      <c r="H302" s="183">
        <v>825</v>
      </c>
      <c r="I302" s="185">
        <v>810</v>
      </c>
      <c r="J302" s="155" t="s">
        <v>662</v>
      </c>
      <c r="K302" s="156">
        <f t="shared" si="65"/>
        <v>365</v>
      </c>
      <c r="L302" s="157">
        <f t="shared" si="66"/>
        <v>0.7934782608695652</v>
      </c>
      <c r="M302" s="152" t="s">
        <v>578</v>
      </c>
      <c r="N302" s="158">
        <v>45155</v>
      </c>
      <c r="O302" s="37"/>
      <c r="S302" s="54" t="s">
        <v>841</v>
      </c>
    </row>
    <row r="303" spans="1:19" ht="12.75" customHeight="1">
      <c r="A303" s="180">
        <v>186</v>
      </c>
      <c r="B303" s="181">
        <v>45050</v>
      </c>
      <c r="C303" s="181"/>
      <c r="D303" s="182" t="s">
        <v>41</v>
      </c>
      <c r="E303" s="183" t="s">
        <v>575</v>
      </c>
      <c r="F303" s="183">
        <v>3630</v>
      </c>
      <c r="G303" s="183"/>
      <c r="H303" s="183">
        <v>5150</v>
      </c>
      <c r="I303" s="185">
        <v>5040</v>
      </c>
      <c r="J303" s="155" t="s">
        <v>662</v>
      </c>
      <c r="K303" s="156">
        <f t="shared" si="65"/>
        <v>1520</v>
      </c>
      <c r="L303" s="157">
        <f t="shared" si="66"/>
        <v>0.418732782369146</v>
      </c>
      <c r="M303" s="152" t="s">
        <v>578</v>
      </c>
      <c r="N303" s="158">
        <v>45344</v>
      </c>
      <c r="O303" s="37"/>
      <c r="S303" s="54" t="s">
        <v>841</v>
      </c>
    </row>
    <row r="304" spans="1:39" ht="12.75" customHeight="1">
      <c r="A304" s="180">
        <v>187</v>
      </c>
      <c r="B304" s="181">
        <v>45075</v>
      </c>
      <c r="C304" s="181"/>
      <c r="D304" s="182" t="s">
        <v>819</v>
      </c>
      <c r="E304" s="183" t="s">
        <v>575</v>
      </c>
      <c r="F304" s="153">
        <v>585</v>
      </c>
      <c r="G304" s="183"/>
      <c r="H304" s="183">
        <v>732</v>
      </c>
      <c r="I304" s="185">
        <v>732</v>
      </c>
      <c r="J304" s="155" t="s">
        <v>662</v>
      </c>
      <c r="K304" s="156">
        <f t="shared" si="65"/>
        <v>147</v>
      </c>
      <c r="L304" s="157">
        <f t="shared" si="66"/>
        <v>0.2512820512820513</v>
      </c>
      <c r="M304" s="152" t="s">
        <v>578</v>
      </c>
      <c r="N304" s="158">
        <v>45152</v>
      </c>
      <c r="O304" s="37"/>
      <c r="R304" s="37"/>
      <c r="S304" s="54" t="s">
        <v>841</v>
      </c>
      <c r="U304" s="37"/>
      <c r="W304" s="37"/>
      <c r="X304" s="54"/>
      <c r="Z304" s="37"/>
      <c r="AB304" s="37"/>
      <c r="AC304" s="54"/>
      <c r="AE304" s="37"/>
      <c r="AG304" s="37"/>
      <c r="AH304" s="54"/>
      <c r="AJ304" s="37"/>
      <c r="AL304" s="37"/>
      <c r="AM304" s="54"/>
    </row>
    <row r="305" spans="1:39" ht="12.75" customHeight="1">
      <c r="A305" s="199">
        <v>188</v>
      </c>
      <c r="B305" s="200">
        <v>45078</v>
      </c>
      <c r="C305" s="53"/>
      <c r="D305" s="53" t="s">
        <v>527</v>
      </c>
      <c r="E305" s="201" t="s">
        <v>575</v>
      </c>
      <c r="F305" s="51" t="s">
        <v>820</v>
      </c>
      <c r="G305" s="51"/>
      <c r="H305" s="51"/>
      <c r="I305" s="51">
        <v>4300</v>
      </c>
      <c r="J305" s="51" t="s">
        <v>576</v>
      </c>
      <c r="K305" s="51"/>
      <c r="L305" s="51"/>
      <c r="M305" s="51"/>
      <c r="N305" s="51"/>
      <c r="O305" s="37"/>
      <c r="R305" s="37"/>
      <c r="S305" s="54" t="s">
        <v>841</v>
      </c>
      <c r="U305" s="37"/>
      <c r="W305" s="37"/>
      <c r="X305" s="54"/>
      <c r="Z305" s="37"/>
      <c r="AB305" s="37"/>
      <c r="AC305" s="54"/>
      <c r="AE305" s="37"/>
      <c r="AG305" s="37"/>
      <c r="AH305" s="54"/>
      <c r="AJ305" s="37"/>
      <c r="AL305" s="37"/>
      <c r="AM305" s="54"/>
    </row>
    <row r="306" spans="1:39" ht="12.75" customHeight="1">
      <c r="A306" s="180">
        <v>189</v>
      </c>
      <c r="B306" s="181">
        <v>45103</v>
      </c>
      <c r="C306" s="181"/>
      <c r="D306" s="182" t="s">
        <v>839</v>
      </c>
      <c r="E306" s="183" t="s">
        <v>575</v>
      </c>
      <c r="F306" s="153">
        <v>282.5</v>
      </c>
      <c r="G306" s="183"/>
      <c r="H306" s="183">
        <v>383</v>
      </c>
      <c r="I306" s="185">
        <v>383</v>
      </c>
      <c r="J306" s="155" t="s">
        <v>662</v>
      </c>
      <c r="K306" s="156">
        <f>H306-F306</f>
        <v>100.5</v>
      </c>
      <c r="L306" s="157">
        <f>K306/F306</f>
        <v>0.35575221238938054</v>
      </c>
      <c r="M306" s="152" t="s">
        <v>578</v>
      </c>
      <c r="N306" s="158">
        <v>45265</v>
      </c>
      <c r="O306" s="37"/>
      <c r="R306" s="37"/>
      <c r="S306" s="54" t="s">
        <v>841</v>
      </c>
      <c r="U306" s="37"/>
      <c r="W306" s="37"/>
      <c r="X306" s="54"/>
      <c r="Z306" s="37"/>
      <c r="AB306" s="37"/>
      <c r="AC306" s="54"/>
      <c r="AE306" s="37"/>
      <c r="AG306" s="37"/>
      <c r="AH306" s="54"/>
      <c r="AJ306" s="37"/>
      <c r="AL306" s="37"/>
      <c r="AM306" s="54"/>
    </row>
    <row r="307" spans="1:39" ht="12.75" customHeight="1">
      <c r="A307" s="180">
        <v>190</v>
      </c>
      <c r="B307" s="181">
        <v>45120</v>
      </c>
      <c r="C307" s="181"/>
      <c r="D307" s="182" t="s">
        <v>526</v>
      </c>
      <c r="E307" s="183" t="s">
        <v>575</v>
      </c>
      <c r="F307" s="153">
        <v>2312.5</v>
      </c>
      <c r="G307" s="183"/>
      <c r="H307" s="183">
        <v>2935</v>
      </c>
      <c r="I307" s="185">
        <v>2935</v>
      </c>
      <c r="J307" s="155" t="s">
        <v>662</v>
      </c>
      <c r="K307" s="156">
        <f>H307-F307</f>
        <v>622.5</v>
      </c>
      <c r="L307" s="157">
        <f>K307/F307</f>
        <v>0.2691891891891892</v>
      </c>
      <c r="M307" s="152" t="s">
        <v>578</v>
      </c>
      <c r="N307" s="158">
        <v>45177</v>
      </c>
      <c r="O307" s="37"/>
      <c r="R307" s="37"/>
      <c r="S307" s="54" t="s">
        <v>841</v>
      </c>
      <c r="U307" s="37"/>
      <c r="W307" s="37"/>
      <c r="X307" s="54"/>
      <c r="Z307" s="37"/>
      <c r="AB307" s="37"/>
      <c r="AC307" s="54"/>
      <c r="AE307" s="37"/>
      <c r="AG307" s="37"/>
      <c r="AH307" s="54"/>
      <c r="AJ307" s="37"/>
      <c r="AL307" s="37"/>
      <c r="AM307" s="54"/>
    </row>
    <row r="308" spans="1:39" ht="12.75" customHeight="1">
      <c r="A308" s="180">
        <v>191</v>
      </c>
      <c r="B308" s="181">
        <v>45125</v>
      </c>
      <c r="C308" s="181"/>
      <c r="D308" s="182" t="s">
        <v>201</v>
      </c>
      <c r="E308" s="183" t="s">
        <v>575</v>
      </c>
      <c r="F308" s="153">
        <v>3980</v>
      </c>
      <c r="G308" s="183"/>
      <c r="H308" s="183">
        <v>4895</v>
      </c>
      <c r="I308" s="185">
        <v>4895</v>
      </c>
      <c r="J308" s="155" t="s">
        <v>662</v>
      </c>
      <c r="K308" s="156">
        <f>H308-F308</f>
        <v>915</v>
      </c>
      <c r="L308" s="157">
        <f>K308/F308</f>
        <v>0.22989949748743718</v>
      </c>
      <c r="M308" s="152" t="s">
        <v>578</v>
      </c>
      <c r="N308" s="158">
        <v>45155</v>
      </c>
      <c r="O308" s="37"/>
      <c r="S308" s="54" t="s">
        <v>841</v>
      </c>
      <c r="U308" s="37"/>
      <c r="X308" s="54"/>
      <c r="Z308" s="37"/>
      <c r="AC308" s="54"/>
      <c r="AE308" s="37"/>
      <c r="AH308" s="54"/>
      <c r="AJ308" s="37"/>
      <c r="AM308" s="54"/>
    </row>
    <row r="309" spans="1:39" ht="12.75" customHeight="1">
      <c r="A309" s="180">
        <v>192</v>
      </c>
      <c r="B309" s="181">
        <v>45145</v>
      </c>
      <c r="C309" s="181"/>
      <c r="D309" s="182" t="s">
        <v>842</v>
      </c>
      <c r="E309" s="183" t="s">
        <v>575</v>
      </c>
      <c r="F309" s="153">
        <v>565</v>
      </c>
      <c r="G309" s="183"/>
      <c r="H309" s="183">
        <v>725</v>
      </c>
      <c r="I309" s="185">
        <v>725</v>
      </c>
      <c r="J309" s="155" t="s">
        <v>662</v>
      </c>
      <c r="K309" s="156">
        <f>H309-F309</f>
        <v>160</v>
      </c>
      <c r="L309" s="157">
        <f>K309/F309</f>
        <v>0.2831858407079646</v>
      </c>
      <c r="M309" s="152" t="s">
        <v>578</v>
      </c>
      <c r="N309" s="158">
        <v>45169</v>
      </c>
      <c r="O309" s="37"/>
      <c r="S309" s="54" t="s">
        <v>841</v>
      </c>
      <c r="U309" s="37"/>
      <c r="X309" s="54"/>
      <c r="Z309" s="37"/>
      <c r="AC309" s="54"/>
      <c r="AE309" s="37"/>
      <c r="AH309" s="54"/>
      <c r="AJ309" s="37"/>
      <c r="AM309" s="54"/>
    </row>
    <row r="310" spans="1:39" ht="12.75" customHeight="1">
      <c r="A310" s="260">
        <v>193</v>
      </c>
      <c r="B310" s="261">
        <v>45167</v>
      </c>
      <c r="C310" s="261"/>
      <c r="D310" s="262" t="s">
        <v>846</v>
      </c>
      <c r="E310" s="263" t="s">
        <v>575</v>
      </c>
      <c r="F310" s="153">
        <v>700</v>
      </c>
      <c r="G310" s="263"/>
      <c r="H310" s="263">
        <v>950</v>
      </c>
      <c r="I310" s="264">
        <v>950</v>
      </c>
      <c r="J310" s="265" t="s">
        <v>662</v>
      </c>
      <c r="K310" s="156">
        <f>H310-F310</f>
        <v>250</v>
      </c>
      <c r="L310" s="157">
        <f>K310/F310</f>
        <v>0.35714285714285715</v>
      </c>
      <c r="M310" s="152" t="s">
        <v>578</v>
      </c>
      <c r="N310" s="158">
        <v>45261</v>
      </c>
      <c r="O310" s="37"/>
      <c r="S310" s="54" t="s">
        <v>841</v>
      </c>
      <c r="U310" s="37"/>
      <c r="X310" s="54"/>
      <c r="Z310" s="37"/>
      <c r="AC310" s="54"/>
      <c r="AE310" s="37"/>
      <c r="AH310" s="54"/>
      <c r="AJ310" s="37"/>
      <c r="AM310" s="54"/>
    </row>
    <row r="311" spans="1:39" ht="12.75" customHeight="1">
      <c r="A311" s="199">
        <v>194</v>
      </c>
      <c r="B311" s="200">
        <v>45184</v>
      </c>
      <c r="C311" s="53"/>
      <c r="D311" s="53" t="s">
        <v>529</v>
      </c>
      <c r="E311" s="201" t="s">
        <v>575</v>
      </c>
      <c r="F311" s="51" t="s">
        <v>848</v>
      </c>
      <c r="G311" s="51"/>
      <c r="H311" s="51"/>
      <c r="I311" s="51">
        <v>480</v>
      </c>
      <c r="J311" s="51" t="s">
        <v>576</v>
      </c>
      <c r="K311" s="51"/>
      <c r="L311" s="51"/>
      <c r="M311" s="51"/>
      <c r="N311" s="51"/>
      <c r="O311" s="37"/>
      <c r="S311" s="54" t="s">
        <v>841</v>
      </c>
      <c r="U311" s="37"/>
      <c r="X311" s="54"/>
      <c r="Z311" s="37"/>
      <c r="AC311" s="54"/>
      <c r="AE311" s="37"/>
      <c r="AH311" s="54"/>
      <c r="AJ311" s="37"/>
      <c r="AM311" s="54"/>
    </row>
    <row r="312" spans="1:39" ht="12.75" customHeight="1">
      <c r="A312" s="260">
        <v>195</v>
      </c>
      <c r="B312" s="261">
        <v>45203</v>
      </c>
      <c r="C312" s="261"/>
      <c r="D312" s="262" t="s">
        <v>174</v>
      </c>
      <c r="E312" s="263" t="s">
        <v>575</v>
      </c>
      <c r="F312" s="153">
        <v>992.5</v>
      </c>
      <c r="G312" s="263"/>
      <c r="H312" s="263">
        <v>1198</v>
      </c>
      <c r="I312" s="264">
        <v>1198</v>
      </c>
      <c r="J312" s="265" t="s">
        <v>662</v>
      </c>
      <c r="K312" s="156">
        <f>H312-F312</f>
        <v>205.5</v>
      </c>
      <c r="L312" s="157">
        <f>K312/F312</f>
        <v>0.2070528967254408</v>
      </c>
      <c r="M312" s="152" t="s">
        <v>578</v>
      </c>
      <c r="N312" s="158">
        <v>45392</v>
      </c>
      <c r="O312" s="37"/>
      <c r="S312" s="54" t="s">
        <v>852</v>
      </c>
      <c r="U312" s="37"/>
      <c r="X312" s="54"/>
      <c r="Z312" s="37"/>
      <c r="AC312" s="54"/>
      <c r="AE312" s="37"/>
      <c r="AH312" s="54"/>
      <c r="AJ312" s="37"/>
      <c r="AM312" s="54"/>
    </row>
    <row r="313" spans="1:39" ht="12.75" customHeight="1">
      <c r="A313" s="260">
        <v>196</v>
      </c>
      <c r="B313" s="261">
        <v>45216</v>
      </c>
      <c r="C313" s="261"/>
      <c r="D313" s="262" t="s">
        <v>105</v>
      </c>
      <c r="E313" s="263" t="s">
        <v>575</v>
      </c>
      <c r="F313" s="153">
        <v>5425</v>
      </c>
      <c r="G313" s="263"/>
      <c r="H313" s="263">
        <v>6880</v>
      </c>
      <c r="I313" s="264">
        <v>6870</v>
      </c>
      <c r="J313" s="265" t="s">
        <v>662</v>
      </c>
      <c r="K313" s="156">
        <f>H313-F313</f>
        <v>1455</v>
      </c>
      <c r="L313" s="157">
        <f>K313/F313</f>
        <v>0.26820276497695855</v>
      </c>
      <c r="M313" s="152" t="s">
        <v>578</v>
      </c>
      <c r="N313" s="158">
        <v>45342</v>
      </c>
      <c r="O313" s="37"/>
      <c r="S313" s="54" t="s">
        <v>852</v>
      </c>
      <c r="U313" s="37"/>
      <c r="X313" s="54"/>
      <c r="Z313" s="37"/>
      <c r="AC313" s="54"/>
      <c r="AE313" s="37"/>
      <c r="AH313" s="54"/>
      <c r="AJ313" s="37"/>
      <c r="AM313" s="54"/>
    </row>
    <row r="314" spans="1:39" ht="12.75" customHeight="1">
      <c r="A314" s="260">
        <v>197</v>
      </c>
      <c r="B314" s="261">
        <v>45216</v>
      </c>
      <c r="C314" s="261"/>
      <c r="D314" s="262" t="s">
        <v>849</v>
      </c>
      <c r="E314" s="263" t="s">
        <v>575</v>
      </c>
      <c r="F314" s="153">
        <v>1090</v>
      </c>
      <c r="G314" s="263"/>
      <c r="H314" s="263">
        <v>1415</v>
      </c>
      <c r="I314" s="264">
        <v>1415</v>
      </c>
      <c r="J314" s="265" t="s">
        <v>662</v>
      </c>
      <c r="K314" s="156">
        <f>H314-F314</f>
        <v>325</v>
      </c>
      <c r="L314" s="157">
        <f>K314/F314</f>
        <v>0.2981651376146789</v>
      </c>
      <c r="M314" s="152" t="s">
        <v>578</v>
      </c>
      <c r="N314" s="158">
        <v>45282</v>
      </c>
      <c r="O314" s="37"/>
      <c r="S314" s="54" t="s">
        <v>841</v>
      </c>
      <c r="U314" s="37"/>
      <c r="X314" s="54"/>
      <c r="Z314" s="37"/>
      <c r="AC314" s="54"/>
      <c r="AE314" s="37"/>
      <c r="AH314" s="54"/>
      <c r="AJ314" s="37"/>
      <c r="AM314" s="54"/>
    </row>
    <row r="315" spans="1:39" ht="12.75" customHeight="1">
      <c r="A315" s="260">
        <v>198</v>
      </c>
      <c r="B315" s="261">
        <v>45236</v>
      </c>
      <c r="C315" s="261"/>
      <c r="D315" s="262" t="s">
        <v>853</v>
      </c>
      <c r="E315" s="263" t="s">
        <v>575</v>
      </c>
      <c r="F315" s="153">
        <v>1270</v>
      </c>
      <c r="G315" s="263"/>
      <c r="H315" s="263">
        <v>1613</v>
      </c>
      <c r="I315" s="264">
        <v>1613</v>
      </c>
      <c r="J315" s="265" t="s">
        <v>662</v>
      </c>
      <c r="K315" s="156">
        <f>H315-F315</f>
        <v>343</v>
      </c>
      <c r="L315" s="157">
        <f>K315/F315</f>
        <v>0.2700787401574803</v>
      </c>
      <c r="M315" s="152" t="s">
        <v>578</v>
      </c>
      <c r="N315" s="158">
        <v>45246</v>
      </c>
      <c r="O315" s="37"/>
      <c r="S315" s="54" t="s">
        <v>852</v>
      </c>
      <c r="U315" s="37"/>
      <c r="X315" s="54"/>
      <c r="Z315" s="37"/>
      <c r="AC315" s="54"/>
      <c r="AE315" s="37"/>
      <c r="AH315" s="54"/>
      <c r="AJ315" s="37"/>
      <c r="AM315" s="54"/>
    </row>
    <row r="316" spans="1:39" ht="12.75" customHeight="1">
      <c r="A316" s="199">
        <v>199</v>
      </c>
      <c r="B316" s="200">
        <v>45251</v>
      </c>
      <c r="C316" s="53"/>
      <c r="D316" s="53" t="s">
        <v>854</v>
      </c>
      <c r="E316" s="201" t="s">
        <v>575</v>
      </c>
      <c r="F316" s="51" t="s">
        <v>855</v>
      </c>
      <c r="G316" s="51"/>
      <c r="H316" s="51"/>
      <c r="I316" s="51">
        <v>1490</v>
      </c>
      <c r="J316" s="51" t="s">
        <v>576</v>
      </c>
      <c r="K316" s="51"/>
      <c r="L316" s="51"/>
      <c r="M316" s="51"/>
      <c r="N316" s="51"/>
      <c r="O316" s="37"/>
      <c r="S316" s="54" t="s">
        <v>841</v>
      </c>
      <c r="U316" s="37"/>
      <c r="X316" s="54"/>
      <c r="Z316" s="37"/>
      <c r="AC316" s="54"/>
      <c r="AE316" s="37"/>
      <c r="AH316" s="54"/>
      <c r="AJ316" s="37"/>
      <c r="AM316" s="54"/>
    </row>
    <row r="317" spans="1:39" ht="12.75" customHeight="1">
      <c r="A317" s="199">
        <v>200</v>
      </c>
      <c r="B317" s="200">
        <v>45254</v>
      </c>
      <c r="C317" s="53"/>
      <c r="D317" s="53" t="s">
        <v>853</v>
      </c>
      <c r="E317" s="201" t="s">
        <v>575</v>
      </c>
      <c r="F317" s="51" t="s">
        <v>856</v>
      </c>
      <c r="G317" s="51"/>
      <c r="H317" s="51"/>
      <c r="I317" s="51">
        <v>1806</v>
      </c>
      <c r="J317" s="51" t="s">
        <v>576</v>
      </c>
      <c r="K317" s="51"/>
      <c r="L317" s="51"/>
      <c r="M317" s="51"/>
      <c r="N317" s="51"/>
      <c r="O317" s="37"/>
      <c r="S317" s="54" t="s">
        <v>852</v>
      </c>
      <c r="U317" s="37"/>
      <c r="X317" s="54"/>
      <c r="Z317" s="37"/>
      <c r="AC317" s="54"/>
      <c r="AE317" s="37"/>
      <c r="AH317" s="54"/>
      <c r="AJ317" s="37"/>
      <c r="AM317" s="54"/>
    </row>
    <row r="318" spans="1:39" ht="12.75" customHeight="1">
      <c r="A318" s="260">
        <v>201</v>
      </c>
      <c r="B318" s="261">
        <v>45265</v>
      </c>
      <c r="C318" s="261"/>
      <c r="D318" s="262" t="s">
        <v>530</v>
      </c>
      <c r="E318" s="263" t="s">
        <v>575</v>
      </c>
      <c r="F318" s="153">
        <v>435</v>
      </c>
      <c r="G318" s="263"/>
      <c r="H318" s="263">
        <v>558</v>
      </c>
      <c r="I318" s="264">
        <v>558</v>
      </c>
      <c r="J318" s="265" t="s">
        <v>662</v>
      </c>
      <c r="K318" s="156">
        <f>H318-F318</f>
        <v>123</v>
      </c>
      <c r="L318" s="157">
        <f>K318/F318</f>
        <v>0.2827586206896552</v>
      </c>
      <c r="M318" s="152" t="s">
        <v>578</v>
      </c>
      <c r="N318" s="158">
        <v>45378</v>
      </c>
      <c r="O318" s="37"/>
      <c r="S318" s="54" t="s">
        <v>841</v>
      </c>
      <c r="U318" s="37"/>
      <c r="X318" s="54"/>
      <c r="Z318" s="37"/>
      <c r="AC318" s="54"/>
      <c r="AE318" s="37"/>
      <c r="AH318" s="54"/>
      <c r="AJ318" s="37"/>
      <c r="AM318" s="54"/>
    </row>
    <row r="319" spans="1:39" ht="12.75" customHeight="1">
      <c r="A319" s="260">
        <v>202</v>
      </c>
      <c r="B319" s="261">
        <v>45272</v>
      </c>
      <c r="C319" s="261"/>
      <c r="D319" s="262" t="s">
        <v>858</v>
      </c>
      <c r="E319" s="263" t="s">
        <v>575</v>
      </c>
      <c r="F319" s="153">
        <v>4225</v>
      </c>
      <c r="G319" s="263"/>
      <c r="H319" s="263">
        <v>5512</v>
      </c>
      <c r="I319" s="264">
        <v>5512</v>
      </c>
      <c r="J319" s="265" t="s">
        <v>662</v>
      </c>
      <c r="K319" s="156">
        <f>H319-F319</f>
        <v>1287</v>
      </c>
      <c r="L319" s="157">
        <f>K319/F319</f>
        <v>0.3046153846153846</v>
      </c>
      <c r="M319" s="152" t="s">
        <v>578</v>
      </c>
      <c r="N319" s="158">
        <v>45329</v>
      </c>
      <c r="O319" s="37"/>
      <c r="S319" s="54" t="s">
        <v>852</v>
      </c>
      <c r="U319" s="37"/>
      <c r="X319" s="54"/>
      <c r="Z319" s="37"/>
      <c r="AC319" s="54"/>
      <c r="AE319" s="37"/>
      <c r="AH319" s="54"/>
      <c r="AJ319" s="37"/>
      <c r="AM319" s="54"/>
    </row>
    <row r="320" spans="1:39" ht="12.75" customHeight="1">
      <c r="A320" s="199">
        <v>203</v>
      </c>
      <c r="B320" s="200">
        <v>45292</v>
      </c>
      <c r="C320" s="53"/>
      <c r="D320" s="53" t="s">
        <v>312</v>
      </c>
      <c r="E320" s="201" t="s">
        <v>575</v>
      </c>
      <c r="F320" s="51" t="s">
        <v>859</v>
      </c>
      <c r="G320" s="51"/>
      <c r="H320" s="51"/>
      <c r="I320" s="51">
        <v>4909</v>
      </c>
      <c r="J320" s="51" t="s">
        <v>576</v>
      </c>
      <c r="K320" s="51"/>
      <c r="L320" s="51"/>
      <c r="M320" s="51"/>
      <c r="N320" s="51"/>
      <c r="O320" s="37"/>
      <c r="S320" s="54" t="s">
        <v>852</v>
      </c>
      <c r="U320" s="37"/>
      <c r="X320" s="54"/>
      <c r="Z320" s="37"/>
      <c r="AC320" s="54"/>
      <c r="AE320" s="37"/>
      <c r="AH320" s="54"/>
      <c r="AJ320" s="37"/>
      <c r="AM320" s="54"/>
    </row>
    <row r="321" spans="1:39" ht="12.75" customHeight="1">
      <c r="A321" s="199">
        <v>204</v>
      </c>
      <c r="B321" s="200">
        <v>45294</v>
      </c>
      <c r="C321" s="53"/>
      <c r="D321" s="53" t="s">
        <v>528</v>
      </c>
      <c r="E321" s="201" t="s">
        <v>575</v>
      </c>
      <c r="F321" s="51" t="s">
        <v>860</v>
      </c>
      <c r="G321" s="51"/>
      <c r="H321" s="51"/>
      <c r="I321" s="51">
        <v>1080</v>
      </c>
      <c r="J321" s="51" t="s">
        <v>576</v>
      </c>
      <c r="K321" s="51"/>
      <c r="L321" s="51"/>
      <c r="M321" s="51"/>
      <c r="N321" s="51"/>
      <c r="O321" s="37"/>
      <c r="S321" s="54" t="s">
        <v>841</v>
      </c>
      <c r="U321" s="37"/>
      <c r="X321" s="54"/>
      <c r="Z321" s="37"/>
      <c r="AC321" s="54"/>
      <c r="AE321" s="37"/>
      <c r="AH321" s="54"/>
      <c r="AJ321" s="37"/>
      <c r="AM321" s="54"/>
    </row>
    <row r="322" spans="1:39" ht="12.75" customHeight="1">
      <c r="A322" s="199">
        <v>205</v>
      </c>
      <c r="B322" s="200">
        <v>45315</v>
      </c>
      <c r="C322" s="53"/>
      <c r="D322" s="53" t="s">
        <v>313</v>
      </c>
      <c r="E322" s="201" t="s">
        <v>575</v>
      </c>
      <c r="F322" s="51" t="s">
        <v>862</v>
      </c>
      <c r="G322" s="51"/>
      <c r="H322" s="51"/>
      <c r="I322" s="51">
        <v>2077</v>
      </c>
      <c r="J322" s="51" t="s">
        <v>576</v>
      </c>
      <c r="K322" s="51"/>
      <c r="L322" s="51"/>
      <c r="M322" s="51"/>
      <c r="N322" s="51"/>
      <c r="O322" s="37"/>
      <c r="S322" s="54" t="s">
        <v>852</v>
      </c>
      <c r="U322" s="37"/>
      <c r="X322" s="54"/>
      <c r="Z322" s="37"/>
      <c r="AC322" s="54"/>
      <c r="AE322" s="37"/>
      <c r="AH322" s="54"/>
      <c r="AJ322" s="37"/>
      <c r="AM322" s="54"/>
    </row>
    <row r="323" spans="1:39" ht="12.75" customHeight="1">
      <c r="A323" s="199">
        <v>206</v>
      </c>
      <c r="B323" s="200">
        <v>45320</v>
      </c>
      <c r="C323" s="53"/>
      <c r="D323" s="53" t="s">
        <v>863</v>
      </c>
      <c r="E323" s="201" t="s">
        <v>575</v>
      </c>
      <c r="F323" s="51" t="s">
        <v>864</v>
      </c>
      <c r="G323" s="51"/>
      <c r="H323" s="51"/>
      <c r="I323" s="51">
        <v>2906</v>
      </c>
      <c r="J323" s="51" t="s">
        <v>576</v>
      </c>
      <c r="K323" s="51"/>
      <c r="L323" s="51"/>
      <c r="M323" s="51"/>
      <c r="N323" s="51"/>
      <c r="O323" s="37"/>
      <c r="S323" s="54" t="s">
        <v>841</v>
      </c>
      <c r="U323" s="37"/>
      <c r="X323" s="54"/>
      <c r="Z323" s="37"/>
      <c r="AC323" s="54"/>
      <c r="AE323" s="37"/>
      <c r="AH323" s="54"/>
      <c r="AJ323" s="37"/>
      <c r="AM323" s="54"/>
    </row>
    <row r="324" spans="1:39" ht="12.75" customHeight="1">
      <c r="A324" s="260">
        <v>207</v>
      </c>
      <c r="B324" s="261">
        <v>45331</v>
      </c>
      <c r="C324" s="261"/>
      <c r="D324" s="262" t="s">
        <v>526</v>
      </c>
      <c r="E324" s="263" t="s">
        <v>575</v>
      </c>
      <c r="F324" s="153">
        <v>3270</v>
      </c>
      <c r="G324" s="263"/>
      <c r="H324" s="263">
        <v>4096</v>
      </c>
      <c r="I324" s="264">
        <v>4096</v>
      </c>
      <c r="J324" s="265" t="s">
        <v>662</v>
      </c>
      <c r="K324" s="156">
        <f>H324-F324</f>
        <v>826</v>
      </c>
      <c r="L324" s="157">
        <f>K324/F324</f>
        <v>0.25259938837920487</v>
      </c>
      <c r="M324" s="152" t="s">
        <v>578</v>
      </c>
      <c r="N324" s="158">
        <v>45377</v>
      </c>
      <c r="O324" s="37"/>
      <c r="S324" s="54" t="s">
        <v>841</v>
      </c>
      <c r="U324" s="37"/>
      <c r="X324" s="54"/>
      <c r="Z324" s="37"/>
      <c r="AC324" s="54"/>
      <c r="AE324" s="37"/>
      <c r="AH324" s="54"/>
      <c r="AJ324" s="37"/>
      <c r="AM324" s="54"/>
    </row>
    <row r="325" spans="1:39" ht="12.75" customHeight="1">
      <c r="A325" s="199">
        <v>208</v>
      </c>
      <c r="B325" s="200">
        <v>45345</v>
      </c>
      <c r="C325" s="53"/>
      <c r="D325" s="53" t="s">
        <v>59</v>
      </c>
      <c r="E325" s="201" t="s">
        <v>575</v>
      </c>
      <c r="F325" s="51" t="s">
        <v>883</v>
      </c>
      <c r="G325" s="51"/>
      <c r="H325" s="51"/>
      <c r="I325" s="51">
        <v>2627</v>
      </c>
      <c r="J325" s="51" t="s">
        <v>576</v>
      </c>
      <c r="K325" s="51"/>
      <c r="L325" s="51"/>
      <c r="M325" s="51"/>
      <c r="N325" s="53"/>
      <c r="O325" s="37"/>
      <c r="S325" s="54" t="s">
        <v>852</v>
      </c>
      <c r="U325" s="37"/>
      <c r="X325" s="54"/>
      <c r="Z325" s="37"/>
      <c r="AC325" s="54"/>
      <c r="AE325" s="37"/>
      <c r="AH325" s="54"/>
      <c r="AJ325" s="37"/>
      <c r="AM325" s="54"/>
    </row>
    <row r="326" spans="1:39" ht="12.75" customHeight="1">
      <c r="A326" s="199">
        <v>209</v>
      </c>
      <c r="B326" s="200">
        <v>45356</v>
      </c>
      <c r="C326" s="53"/>
      <c r="D326" s="53" t="s">
        <v>846</v>
      </c>
      <c r="E326" s="201" t="s">
        <v>575</v>
      </c>
      <c r="F326" s="51" t="s">
        <v>886</v>
      </c>
      <c r="G326" s="51"/>
      <c r="H326" s="51"/>
      <c r="I326" s="51">
        <v>1170</v>
      </c>
      <c r="J326" s="51" t="s">
        <v>576</v>
      </c>
      <c r="K326" s="51"/>
      <c r="L326" s="51"/>
      <c r="M326" s="51"/>
      <c r="N326" s="53"/>
      <c r="O326" s="37"/>
      <c r="S326" s="54" t="s">
        <v>888</v>
      </c>
      <c r="U326" s="37"/>
      <c r="X326" s="54"/>
      <c r="Z326" s="37"/>
      <c r="AC326" s="54"/>
      <c r="AE326" s="37"/>
      <c r="AH326" s="54"/>
      <c r="AJ326" s="37"/>
      <c r="AM326" s="54"/>
    </row>
    <row r="327" spans="1:39" ht="12.75" customHeight="1">
      <c r="A327" s="199">
        <v>210</v>
      </c>
      <c r="B327" s="200">
        <v>45372</v>
      </c>
      <c r="C327" s="53"/>
      <c r="D327" s="53" t="s">
        <v>497</v>
      </c>
      <c r="E327" s="201" t="s">
        <v>575</v>
      </c>
      <c r="F327" s="51" t="s">
        <v>894</v>
      </c>
      <c r="G327" s="51"/>
      <c r="H327" s="51"/>
      <c r="I327" s="51">
        <v>3696</v>
      </c>
      <c r="J327" s="51" t="s">
        <v>576</v>
      </c>
      <c r="K327" s="51"/>
      <c r="L327" s="51"/>
      <c r="M327" s="51"/>
      <c r="N327" s="53"/>
      <c r="O327" s="37"/>
      <c r="S327" s="54" t="s">
        <v>888</v>
      </c>
      <c r="U327" s="37"/>
      <c r="X327" s="54"/>
      <c r="Z327" s="37"/>
      <c r="AC327" s="54"/>
      <c r="AE327" s="37"/>
      <c r="AH327" s="54"/>
      <c r="AJ327" s="37"/>
      <c r="AM327" s="54"/>
    </row>
    <row r="328" spans="1:39" ht="12.75" customHeight="1">
      <c r="A328" s="199">
        <v>211</v>
      </c>
      <c r="B328" s="200">
        <v>45387</v>
      </c>
      <c r="C328" s="53"/>
      <c r="D328" s="53" t="s">
        <v>532</v>
      </c>
      <c r="E328" s="201" t="s">
        <v>575</v>
      </c>
      <c r="F328" s="51" t="s">
        <v>985</v>
      </c>
      <c r="G328" s="51"/>
      <c r="H328" s="51"/>
      <c r="I328" s="51">
        <v>938</v>
      </c>
      <c r="J328" s="51" t="s">
        <v>576</v>
      </c>
      <c r="K328" s="51"/>
      <c r="L328" s="51"/>
      <c r="M328" s="51"/>
      <c r="N328" s="53"/>
      <c r="O328" s="37"/>
      <c r="S328" s="54"/>
      <c r="U328" s="37"/>
      <c r="X328" s="54"/>
      <c r="Z328" s="37"/>
      <c r="AC328" s="54"/>
      <c r="AE328" s="37"/>
      <c r="AH328" s="54"/>
      <c r="AJ328" s="37"/>
      <c r="AM328" s="54"/>
    </row>
    <row r="329" spans="1:14" ht="15" customHeight="1">
      <c r="A329" s="199"/>
      <c r="B329" s="200"/>
      <c r="C329" s="53"/>
      <c r="D329" s="53"/>
      <c r="E329" s="201"/>
      <c r="F329" s="51"/>
      <c r="G329" s="51"/>
      <c r="H329" s="51"/>
      <c r="I329" s="51"/>
      <c r="J329" s="51"/>
      <c r="K329" s="51"/>
      <c r="L329" s="51"/>
      <c r="M329" s="51"/>
      <c r="N329" s="53"/>
    </row>
    <row r="330" spans="2:39" ht="12.75" customHeight="1">
      <c r="B330" s="202" t="s">
        <v>821</v>
      </c>
      <c r="F330" s="54"/>
      <c r="G330" s="54"/>
      <c r="H330" s="54"/>
      <c r="I330" s="54"/>
      <c r="J330" s="37"/>
      <c r="K330" s="54"/>
      <c r="L330" s="54"/>
      <c r="M330" s="54"/>
      <c r="O330" s="37"/>
      <c r="S330" s="54"/>
      <c r="U330" s="37"/>
      <c r="X330" s="54"/>
      <c r="Z330" s="37"/>
      <c r="AC330" s="54"/>
      <c r="AE330" s="37"/>
      <c r="AH330" s="54"/>
      <c r="AJ330" s="37"/>
      <c r="AM330" s="54"/>
    </row>
    <row r="331" spans="1:39" ht="12.75" customHeight="1">
      <c r="A331" s="203"/>
      <c r="F331" s="54"/>
      <c r="G331" s="54"/>
      <c r="H331" s="54"/>
      <c r="I331" s="54"/>
      <c r="J331" s="37"/>
      <c r="K331" s="54"/>
      <c r="L331" s="54"/>
      <c r="M331" s="54"/>
      <c r="O331" s="37"/>
      <c r="S331" s="54"/>
      <c r="U331" s="37"/>
      <c r="X331" s="54"/>
      <c r="Z331" s="37"/>
      <c r="AC331" s="54"/>
      <c r="AE331" s="37"/>
      <c r="AH331" s="54"/>
      <c r="AJ331" s="37"/>
      <c r="AM331" s="54"/>
    </row>
    <row r="332" spans="1:19" ht="12.75" customHeight="1">
      <c r="A332" s="203"/>
      <c r="F332" s="54"/>
      <c r="G332" s="54"/>
      <c r="H332" s="54"/>
      <c r="I332" s="54"/>
      <c r="J332" s="37"/>
      <c r="K332" s="54"/>
      <c r="L332" s="54"/>
      <c r="M332" s="54"/>
      <c r="O332" s="37"/>
      <c r="S332" s="54"/>
    </row>
    <row r="333" spans="1:19" ht="12.75" customHeight="1">
      <c r="A333" s="51"/>
      <c r="F333" s="54"/>
      <c r="G333" s="54"/>
      <c r="H333" s="54"/>
      <c r="I333" s="54"/>
      <c r="J333" s="37"/>
      <c r="K333" s="54"/>
      <c r="L333" s="54"/>
      <c r="M333" s="54"/>
      <c r="O333" s="37"/>
      <c r="S333" s="54"/>
    </row>
    <row r="334" spans="6:19" ht="12.75" customHeight="1">
      <c r="F334" s="54"/>
      <c r="G334" s="54"/>
      <c r="H334" s="54"/>
      <c r="I334" s="54"/>
      <c r="J334" s="37"/>
      <c r="K334" s="54"/>
      <c r="L334" s="54"/>
      <c r="M334" s="54"/>
      <c r="O334" s="37"/>
      <c r="S334" s="54"/>
    </row>
    <row r="335" spans="6:19" ht="12.75" customHeight="1">
      <c r="F335" s="54"/>
      <c r="G335" s="54"/>
      <c r="H335" s="54"/>
      <c r="I335" s="54"/>
      <c r="J335" s="37"/>
      <c r="K335" s="54"/>
      <c r="L335" s="54"/>
      <c r="M335" s="54"/>
      <c r="O335" s="37"/>
      <c r="S335" s="54"/>
    </row>
    <row r="336" spans="6:19" ht="12.75" customHeight="1">
      <c r="F336" s="54"/>
      <c r="G336" s="54"/>
      <c r="H336" s="54"/>
      <c r="I336" s="54"/>
      <c r="J336" s="37"/>
      <c r="K336" s="54"/>
      <c r="L336" s="54"/>
      <c r="M336" s="54"/>
      <c r="O336" s="37"/>
      <c r="S336" s="54"/>
    </row>
    <row r="337" spans="6:19" ht="12.75" customHeight="1">
      <c r="F337" s="54"/>
      <c r="G337" s="54"/>
      <c r="H337" s="54"/>
      <c r="I337" s="54"/>
      <c r="J337" s="37"/>
      <c r="K337" s="54"/>
      <c r="L337" s="54"/>
      <c r="M337" s="54"/>
      <c r="O337" s="37"/>
      <c r="S337" s="54"/>
    </row>
    <row r="338" spans="6:19" ht="12.75" customHeight="1">
      <c r="F338" s="54"/>
      <c r="G338" s="54"/>
      <c r="H338" s="54"/>
      <c r="I338" s="54"/>
      <c r="J338" s="37"/>
      <c r="K338" s="54"/>
      <c r="L338" s="54"/>
      <c r="M338" s="54"/>
      <c r="O338" s="37"/>
      <c r="S338" s="54"/>
    </row>
    <row r="339" spans="6:19" ht="12.75" customHeight="1">
      <c r="F339" s="54"/>
      <c r="G339" s="54"/>
      <c r="H339" s="54"/>
      <c r="I339" s="54"/>
      <c r="J339" s="37"/>
      <c r="K339" s="54"/>
      <c r="L339" s="54"/>
      <c r="M339" s="54"/>
      <c r="O339" s="37"/>
      <c r="S339" s="54"/>
    </row>
    <row r="340" spans="6:19" ht="12.75" customHeight="1">
      <c r="F340" s="54"/>
      <c r="G340" s="54"/>
      <c r="H340" s="54"/>
      <c r="I340" s="54"/>
      <c r="J340" s="37"/>
      <c r="K340" s="54"/>
      <c r="L340" s="54"/>
      <c r="M340" s="54"/>
      <c r="O340" s="37"/>
      <c r="S340" s="54"/>
    </row>
    <row r="341" spans="6:19" ht="12.75" customHeight="1">
      <c r="F341" s="54"/>
      <c r="G341" s="54"/>
      <c r="H341" s="54"/>
      <c r="I341" s="54"/>
      <c r="J341" s="37"/>
      <c r="K341" s="54"/>
      <c r="L341" s="54"/>
      <c r="M341" s="54"/>
      <c r="O341" s="37"/>
      <c r="S341" s="54"/>
    </row>
    <row r="342" spans="6:19" ht="12.75" customHeight="1">
      <c r="F342" s="54"/>
      <c r="G342" s="54"/>
      <c r="H342" s="54"/>
      <c r="I342" s="54"/>
      <c r="J342" s="37"/>
      <c r="K342" s="54"/>
      <c r="L342" s="54"/>
      <c r="M342" s="54"/>
      <c r="O342" s="37"/>
      <c r="S342" s="54"/>
    </row>
    <row r="343" spans="6:19" ht="12.75" customHeight="1">
      <c r="F343" s="54"/>
      <c r="G343" s="54"/>
      <c r="H343" s="54"/>
      <c r="I343" s="54"/>
      <c r="J343" s="37"/>
      <c r="K343" s="54"/>
      <c r="L343" s="54"/>
      <c r="M343" s="54"/>
      <c r="O343" s="37"/>
      <c r="S343" s="54"/>
    </row>
    <row r="344" spans="6:19" ht="12.75" customHeight="1">
      <c r="F344" s="54"/>
      <c r="G344" s="54"/>
      <c r="H344" s="54"/>
      <c r="I344" s="54"/>
      <c r="J344" s="37"/>
      <c r="K344" s="54"/>
      <c r="L344" s="54"/>
      <c r="M344" s="54"/>
      <c r="O344" s="37"/>
      <c r="S344" s="54"/>
    </row>
    <row r="345" spans="6:19" ht="12.75" customHeight="1">
      <c r="F345" s="54"/>
      <c r="G345" s="54"/>
      <c r="H345" s="54"/>
      <c r="I345" s="54"/>
      <c r="J345" s="37"/>
      <c r="K345" s="54"/>
      <c r="L345" s="54"/>
      <c r="M345" s="54"/>
      <c r="O345" s="37"/>
      <c r="S345" s="54"/>
    </row>
    <row r="346" spans="6:19" ht="12.75" customHeight="1">
      <c r="F346" s="54"/>
      <c r="G346" s="54"/>
      <c r="H346" s="54"/>
      <c r="I346" s="54"/>
      <c r="J346" s="37"/>
      <c r="K346" s="54"/>
      <c r="L346" s="54"/>
      <c r="M346" s="54"/>
      <c r="O346" s="37"/>
      <c r="S346" s="54"/>
    </row>
    <row r="347" spans="6:19" ht="12.75" customHeight="1">
      <c r="F347" s="54"/>
      <c r="G347" s="54"/>
      <c r="H347" s="54"/>
      <c r="I347" s="54"/>
      <c r="J347" s="37"/>
      <c r="K347" s="54"/>
      <c r="L347" s="54"/>
      <c r="M347" s="54"/>
      <c r="O347" s="37"/>
      <c r="S347" s="54"/>
    </row>
    <row r="348" spans="6:19" ht="12.75" customHeight="1">
      <c r="F348" s="54"/>
      <c r="G348" s="54"/>
      <c r="H348" s="54"/>
      <c r="I348" s="54"/>
      <c r="J348" s="37"/>
      <c r="K348" s="54"/>
      <c r="L348" s="54"/>
      <c r="M348" s="54"/>
      <c r="O348" s="37"/>
      <c r="S348" s="54"/>
    </row>
    <row r="349" spans="6:19" ht="12.75" customHeight="1">
      <c r="F349" s="54"/>
      <c r="G349" s="54"/>
      <c r="H349" s="54"/>
      <c r="I349" s="54"/>
      <c r="J349" s="37"/>
      <c r="K349" s="54"/>
      <c r="L349" s="54"/>
      <c r="M349" s="54"/>
      <c r="O349" s="37"/>
      <c r="S349" s="54"/>
    </row>
    <row r="350" spans="6:19" ht="12.75" customHeight="1">
      <c r="F350" s="54"/>
      <c r="G350" s="54"/>
      <c r="H350" s="54"/>
      <c r="I350" s="54"/>
      <c r="J350" s="37"/>
      <c r="K350" s="54"/>
      <c r="L350" s="54"/>
      <c r="M350" s="54"/>
      <c r="O350" s="37"/>
      <c r="S350" s="54"/>
    </row>
    <row r="351" spans="6:19" ht="12.75" customHeight="1">
      <c r="F351" s="54"/>
      <c r="G351" s="54"/>
      <c r="H351" s="54"/>
      <c r="I351" s="54"/>
      <c r="J351" s="37"/>
      <c r="K351" s="54"/>
      <c r="L351" s="54"/>
      <c r="M351" s="54"/>
      <c r="O351" s="37"/>
      <c r="S351" s="54"/>
    </row>
    <row r="352" spans="6:19" ht="12.75" customHeight="1">
      <c r="F352" s="54"/>
      <c r="G352" s="54"/>
      <c r="H352" s="54"/>
      <c r="I352" s="54"/>
      <c r="J352" s="37"/>
      <c r="K352" s="54"/>
      <c r="L352" s="54"/>
      <c r="M352" s="54"/>
      <c r="O352" s="37"/>
      <c r="S352" s="54"/>
    </row>
    <row r="353" spans="6:19" ht="12.75" customHeight="1">
      <c r="F353" s="54"/>
      <c r="G353" s="54"/>
      <c r="H353" s="54"/>
      <c r="I353" s="54"/>
      <c r="J353" s="37"/>
      <c r="K353" s="54"/>
      <c r="L353" s="54"/>
      <c r="M353" s="54"/>
      <c r="O353" s="37"/>
      <c r="S353" s="54"/>
    </row>
    <row r="354" spans="6:19" ht="12.75" customHeight="1">
      <c r="F354" s="54"/>
      <c r="G354" s="54"/>
      <c r="H354" s="54"/>
      <c r="I354" s="54"/>
      <c r="J354" s="37"/>
      <c r="K354" s="54"/>
      <c r="L354" s="54"/>
      <c r="M354" s="54"/>
      <c r="O354" s="37"/>
      <c r="S354" s="54"/>
    </row>
    <row r="355" spans="6:19" ht="12.75" customHeight="1">
      <c r="F355" s="54"/>
      <c r="G355" s="54"/>
      <c r="H355" s="54"/>
      <c r="I355" s="54"/>
      <c r="J355" s="37"/>
      <c r="K355" s="54"/>
      <c r="L355" s="54"/>
      <c r="M355" s="54"/>
      <c r="O355" s="37"/>
      <c r="S355" s="54"/>
    </row>
    <row r="356" spans="6:19" ht="12.75" customHeight="1">
      <c r="F356" s="54"/>
      <c r="G356" s="54"/>
      <c r="H356" s="54"/>
      <c r="I356" s="54"/>
      <c r="J356" s="37"/>
      <c r="K356" s="54"/>
      <c r="L356" s="54"/>
      <c r="M356" s="54"/>
      <c r="O356" s="37"/>
      <c r="S356" s="54"/>
    </row>
    <row r="357" spans="6:19" ht="12.75" customHeight="1">
      <c r="F357" s="54"/>
      <c r="G357" s="54"/>
      <c r="H357" s="54"/>
      <c r="I357" s="54"/>
      <c r="J357" s="37"/>
      <c r="K357" s="54"/>
      <c r="L357" s="54"/>
      <c r="M357" s="54"/>
      <c r="O357" s="37"/>
      <c r="S357" s="54"/>
    </row>
    <row r="358" spans="6:19" ht="12.75" customHeight="1">
      <c r="F358" s="54"/>
      <c r="G358" s="54"/>
      <c r="H358" s="54"/>
      <c r="I358" s="54"/>
      <c r="J358" s="37"/>
      <c r="K358" s="54"/>
      <c r="L358" s="54"/>
      <c r="M358" s="54"/>
      <c r="O358" s="37"/>
      <c r="S358" s="54"/>
    </row>
    <row r="359" spans="6:19" ht="12.75" customHeight="1">
      <c r="F359" s="54"/>
      <c r="G359" s="54"/>
      <c r="H359" s="54"/>
      <c r="I359" s="54"/>
      <c r="J359" s="37"/>
      <c r="K359" s="54"/>
      <c r="L359" s="54"/>
      <c r="M359" s="54"/>
      <c r="O359" s="37"/>
      <c r="S359" s="54"/>
    </row>
    <row r="360" spans="6:19" ht="12.75" customHeight="1">
      <c r="F360" s="54"/>
      <c r="G360" s="54"/>
      <c r="H360" s="54"/>
      <c r="I360" s="54"/>
      <c r="J360" s="37"/>
      <c r="K360" s="54"/>
      <c r="L360" s="54"/>
      <c r="M360" s="54"/>
      <c r="O360" s="37"/>
      <c r="S360" s="54"/>
    </row>
    <row r="361" spans="6:19" ht="12.75" customHeight="1">
      <c r="F361" s="54"/>
      <c r="G361" s="54"/>
      <c r="H361" s="54"/>
      <c r="I361" s="54"/>
      <c r="J361" s="37"/>
      <c r="K361" s="54"/>
      <c r="L361" s="54"/>
      <c r="M361" s="54"/>
      <c r="O361" s="37"/>
      <c r="S361" s="54"/>
    </row>
    <row r="362" spans="6:19" ht="12.75" customHeight="1">
      <c r="F362" s="54"/>
      <c r="G362" s="54"/>
      <c r="H362" s="54"/>
      <c r="I362" s="54"/>
      <c r="J362" s="37"/>
      <c r="K362" s="54"/>
      <c r="L362" s="54"/>
      <c r="M362" s="54"/>
      <c r="O362" s="37"/>
      <c r="S362" s="54"/>
    </row>
    <row r="363" spans="6:19" ht="12.75" customHeight="1">
      <c r="F363" s="54"/>
      <c r="G363" s="54"/>
      <c r="H363" s="54"/>
      <c r="I363" s="54"/>
      <c r="J363" s="37"/>
      <c r="K363" s="54"/>
      <c r="L363" s="54"/>
      <c r="M363" s="54"/>
      <c r="O363" s="37"/>
      <c r="S363" s="54"/>
    </row>
    <row r="364" spans="6:19" ht="12.75" customHeight="1">
      <c r="F364" s="54"/>
      <c r="G364" s="54"/>
      <c r="H364" s="54"/>
      <c r="I364" s="54"/>
      <c r="J364" s="37"/>
      <c r="K364" s="54"/>
      <c r="L364" s="54"/>
      <c r="M364" s="54"/>
      <c r="O364" s="37"/>
      <c r="S364" s="54"/>
    </row>
    <row r="365" spans="6:19" ht="12.75" customHeight="1">
      <c r="F365" s="54"/>
      <c r="G365" s="54"/>
      <c r="H365" s="54"/>
      <c r="I365" s="54"/>
      <c r="J365" s="37"/>
      <c r="K365" s="54"/>
      <c r="L365" s="54"/>
      <c r="M365" s="54"/>
      <c r="O365" s="37"/>
      <c r="S365" s="54"/>
    </row>
    <row r="366" spans="6:19" ht="12.75" customHeight="1">
      <c r="F366" s="54"/>
      <c r="G366" s="54"/>
      <c r="H366" s="54"/>
      <c r="I366" s="54"/>
      <c r="J366" s="37"/>
      <c r="K366" s="54"/>
      <c r="L366" s="54"/>
      <c r="M366" s="54"/>
      <c r="O366" s="37"/>
      <c r="S366" s="54"/>
    </row>
    <row r="367" spans="6:19" ht="12.75" customHeight="1">
      <c r="F367" s="54"/>
      <c r="G367" s="54"/>
      <c r="H367" s="54"/>
      <c r="I367" s="54"/>
      <c r="J367" s="37"/>
      <c r="K367" s="54"/>
      <c r="L367" s="54"/>
      <c r="M367" s="54"/>
      <c r="O367" s="37"/>
      <c r="S367" s="54"/>
    </row>
    <row r="368" spans="6:19" ht="12.75" customHeight="1">
      <c r="F368" s="54"/>
      <c r="G368" s="54"/>
      <c r="H368" s="54"/>
      <c r="I368" s="54"/>
      <c r="J368" s="37"/>
      <c r="K368" s="54"/>
      <c r="L368" s="54"/>
      <c r="M368" s="54"/>
      <c r="O368" s="37"/>
      <c r="S368" s="54"/>
    </row>
    <row r="369" spans="6:19" ht="12.75" customHeight="1">
      <c r="F369" s="54"/>
      <c r="G369" s="54"/>
      <c r="H369" s="54"/>
      <c r="I369" s="54"/>
      <c r="J369" s="37"/>
      <c r="K369" s="54"/>
      <c r="L369" s="54"/>
      <c r="M369" s="54"/>
      <c r="O369" s="37"/>
      <c r="S369" s="54"/>
    </row>
    <row r="370" spans="6:19" ht="12.75" customHeight="1">
      <c r="F370" s="54"/>
      <c r="G370" s="54"/>
      <c r="H370" s="54"/>
      <c r="I370" s="54"/>
      <c r="J370" s="37"/>
      <c r="K370" s="54"/>
      <c r="L370" s="54"/>
      <c r="M370" s="54"/>
      <c r="O370" s="37"/>
      <c r="S370" s="54"/>
    </row>
    <row r="371" spans="6:19" ht="12.75" customHeight="1">
      <c r="F371" s="54"/>
      <c r="G371" s="54"/>
      <c r="H371" s="54"/>
      <c r="I371" s="54"/>
      <c r="J371" s="37"/>
      <c r="K371" s="54"/>
      <c r="L371" s="54"/>
      <c r="M371" s="54"/>
      <c r="O371" s="37"/>
      <c r="S371" s="54"/>
    </row>
    <row r="372" spans="6:19" ht="12.75" customHeight="1">
      <c r="F372" s="54"/>
      <c r="G372" s="54"/>
      <c r="H372" s="54"/>
      <c r="I372" s="54"/>
      <c r="J372" s="37"/>
      <c r="K372" s="54"/>
      <c r="L372" s="54"/>
      <c r="M372" s="54"/>
      <c r="O372" s="37"/>
      <c r="S372" s="54"/>
    </row>
    <row r="373" spans="6:19" ht="12.75" customHeight="1">
      <c r="F373" s="54"/>
      <c r="G373" s="54"/>
      <c r="H373" s="54"/>
      <c r="I373" s="54"/>
      <c r="J373" s="37"/>
      <c r="K373" s="54"/>
      <c r="L373" s="54"/>
      <c r="M373" s="54"/>
      <c r="O373" s="37"/>
      <c r="S373" s="54"/>
    </row>
    <row r="374" spans="6:19" ht="12.75" customHeight="1">
      <c r="F374" s="54"/>
      <c r="G374" s="54"/>
      <c r="H374" s="54"/>
      <c r="I374" s="54"/>
      <c r="J374" s="37"/>
      <c r="K374" s="54"/>
      <c r="L374" s="54"/>
      <c r="M374" s="54"/>
      <c r="O374" s="37"/>
      <c r="S374" s="54"/>
    </row>
    <row r="375" spans="6:19" ht="12.75" customHeight="1">
      <c r="F375" s="54"/>
      <c r="G375" s="54"/>
      <c r="H375" s="54"/>
      <c r="I375" s="54"/>
      <c r="J375" s="37"/>
      <c r="K375" s="54"/>
      <c r="L375" s="54"/>
      <c r="M375" s="54"/>
      <c r="O375" s="37"/>
      <c r="S375" s="54"/>
    </row>
    <row r="376" spans="6:19" ht="12.75" customHeight="1">
      <c r="F376" s="54"/>
      <c r="G376" s="54"/>
      <c r="H376" s="54"/>
      <c r="I376" s="54"/>
      <c r="J376" s="37"/>
      <c r="K376" s="54"/>
      <c r="L376" s="54"/>
      <c r="M376" s="54"/>
      <c r="O376" s="37"/>
      <c r="S376" s="54"/>
    </row>
    <row r="377" spans="6:19" ht="12.75" customHeight="1">
      <c r="F377" s="54"/>
      <c r="G377" s="54"/>
      <c r="H377" s="54"/>
      <c r="I377" s="54"/>
      <c r="J377" s="37"/>
      <c r="K377" s="54"/>
      <c r="L377" s="54"/>
      <c r="M377" s="54"/>
      <c r="O377" s="37"/>
      <c r="S377" s="54"/>
    </row>
    <row r="378" spans="6:19" ht="12.75" customHeight="1">
      <c r="F378" s="54"/>
      <c r="G378" s="54"/>
      <c r="H378" s="54"/>
      <c r="I378" s="54"/>
      <c r="J378" s="37"/>
      <c r="K378" s="54"/>
      <c r="L378" s="54"/>
      <c r="M378" s="54"/>
      <c r="O378" s="37"/>
      <c r="S378" s="54"/>
    </row>
    <row r="379" spans="6:19" ht="12.75" customHeight="1">
      <c r="F379" s="54"/>
      <c r="G379" s="54"/>
      <c r="H379" s="54"/>
      <c r="I379" s="54"/>
      <c r="J379" s="37"/>
      <c r="K379" s="54"/>
      <c r="L379" s="54"/>
      <c r="M379" s="54"/>
      <c r="O379" s="37"/>
      <c r="S379" s="54"/>
    </row>
    <row r="380" spans="6:19" ht="12.75" customHeight="1">
      <c r="F380" s="54"/>
      <c r="G380" s="54"/>
      <c r="H380" s="54"/>
      <c r="I380" s="54"/>
      <c r="J380" s="37"/>
      <c r="K380" s="54"/>
      <c r="L380" s="54"/>
      <c r="M380" s="54"/>
      <c r="O380" s="37"/>
      <c r="S380" s="54"/>
    </row>
    <row r="381" spans="6:19" ht="12.75" customHeight="1">
      <c r="F381" s="54"/>
      <c r="G381" s="54"/>
      <c r="H381" s="54"/>
      <c r="I381" s="54"/>
      <c r="J381" s="37"/>
      <c r="K381" s="54"/>
      <c r="L381" s="54"/>
      <c r="M381" s="54"/>
      <c r="O381" s="37"/>
      <c r="S381" s="54"/>
    </row>
    <row r="382" spans="6:19" ht="12.75" customHeight="1">
      <c r="F382" s="54"/>
      <c r="G382" s="54"/>
      <c r="H382" s="54"/>
      <c r="I382" s="54"/>
      <c r="J382" s="37"/>
      <c r="K382" s="54"/>
      <c r="L382" s="54"/>
      <c r="M382" s="54"/>
      <c r="O382" s="37"/>
      <c r="S382" s="54"/>
    </row>
    <row r="383" spans="6:19" ht="12.75" customHeight="1">
      <c r="F383" s="54"/>
      <c r="G383" s="54"/>
      <c r="H383" s="54"/>
      <c r="I383" s="54"/>
      <c r="J383" s="37"/>
      <c r="K383" s="54"/>
      <c r="L383" s="54"/>
      <c r="M383" s="54"/>
      <c r="O383" s="37"/>
      <c r="S383" s="54"/>
    </row>
    <row r="384" spans="6:19" ht="12.75" customHeight="1">
      <c r="F384" s="54"/>
      <c r="G384" s="54"/>
      <c r="H384" s="54"/>
      <c r="I384" s="54"/>
      <c r="J384" s="37"/>
      <c r="K384" s="54"/>
      <c r="L384" s="54"/>
      <c r="M384" s="54"/>
      <c r="O384" s="37"/>
      <c r="S384" s="54"/>
    </row>
    <row r="385" spans="6:19" ht="12.75" customHeight="1">
      <c r="F385" s="54"/>
      <c r="G385" s="54"/>
      <c r="H385" s="54"/>
      <c r="I385" s="54"/>
      <c r="J385" s="37"/>
      <c r="K385" s="54"/>
      <c r="L385" s="54"/>
      <c r="M385" s="54"/>
      <c r="O385" s="37"/>
      <c r="S385" s="54"/>
    </row>
    <row r="386" spans="6:19" ht="12.75" customHeight="1">
      <c r="F386" s="54"/>
      <c r="G386" s="54"/>
      <c r="H386" s="54"/>
      <c r="I386" s="54"/>
      <c r="J386" s="37"/>
      <c r="K386" s="54"/>
      <c r="L386" s="54"/>
      <c r="M386" s="54"/>
      <c r="O386" s="37"/>
      <c r="S386" s="54"/>
    </row>
    <row r="387" spans="6:19" ht="12.75" customHeight="1">
      <c r="F387" s="54"/>
      <c r="G387" s="54"/>
      <c r="H387" s="54"/>
      <c r="I387" s="54"/>
      <c r="J387" s="37"/>
      <c r="K387" s="54"/>
      <c r="L387" s="54"/>
      <c r="M387" s="54"/>
      <c r="O387" s="37"/>
      <c r="S387" s="54"/>
    </row>
    <row r="388" spans="6:19" ht="12.75" customHeight="1">
      <c r="F388" s="54"/>
      <c r="G388" s="54"/>
      <c r="H388" s="54"/>
      <c r="I388" s="54"/>
      <c r="J388" s="37"/>
      <c r="K388" s="54"/>
      <c r="L388" s="54"/>
      <c r="M388" s="54"/>
      <c r="O388" s="37"/>
      <c r="S388" s="54"/>
    </row>
    <row r="389" spans="6:19" ht="12.75" customHeight="1">
      <c r="F389" s="54"/>
      <c r="G389" s="54"/>
      <c r="H389" s="54"/>
      <c r="I389" s="54"/>
      <c r="J389" s="37"/>
      <c r="K389" s="54"/>
      <c r="L389" s="54"/>
      <c r="M389" s="54"/>
      <c r="O389" s="37"/>
      <c r="S389" s="54"/>
    </row>
    <row r="390" spans="6:19" ht="12.75" customHeight="1">
      <c r="F390" s="54"/>
      <c r="G390" s="54"/>
      <c r="H390" s="54"/>
      <c r="I390" s="54"/>
      <c r="J390" s="37"/>
      <c r="K390" s="54"/>
      <c r="L390" s="54"/>
      <c r="M390" s="54"/>
      <c r="O390" s="37"/>
      <c r="S390" s="54"/>
    </row>
    <row r="391" spans="6:19" ht="12.75" customHeight="1">
      <c r="F391" s="54"/>
      <c r="G391" s="54"/>
      <c r="H391" s="54"/>
      <c r="I391" s="54"/>
      <c r="J391" s="37"/>
      <c r="K391" s="54"/>
      <c r="L391" s="54"/>
      <c r="M391" s="54"/>
      <c r="O391" s="37"/>
      <c r="S391" s="54"/>
    </row>
    <row r="392" spans="6:19" ht="12.75" customHeight="1">
      <c r="F392" s="54"/>
      <c r="G392" s="54"/>
      <c r="H392" s="54"/>
      <c r="I392" s="54"/>
      <c r="J392" s="37"/>
      <c r="K392" s="54"/>
      <c r="L392" s="54"/>
      <c r="M392" s="54"/>
      <c r="O392" s="37"/>
      <c r="S392" s="54"/>
    </row>
    <row r="393" spans="6:19" ht="12.75" customHeight="1">
      <c r="F393" s="54"/>
      <c r="G393" s="54"/>
      <c r="H393" s="54"/>
      <c r="I393" s="54"/>
      <c r="J393" s="37"/>
      <c r="K393" s="54"/>
      <c r="L393" s="54"/>
      <c r="M393" s="54"/>
      <c r="O393" s="37"/>
      <c r="S393" s="54"/>
    </row>
    <row r="394" spans="6:19" ht="12.75" customHeight="1">
      <c r="F394" s="54"/>
      <c r="G394" s="54"/>
      <c r="H394" s="54"/>
      <c r="I394" s="54"/>
      <c r="J394" s="37"/>
      <c r="K394" s="54"/>
      <c r="L394" s="54"/>
      <c r="M394" s="54"/>
      <c r="O394" s="37"/>
      <c r="S394" s="54"/>
    </row>
    <row r="395" spans="6:19" ht="12.75" customHeight="1">
      <c r="F395" s="54"/>
      <c r="G395" s="54"/>
      <c r="H395" s="54"/>
      <c r="I395" s="54"/>
      <c r="J395" s="37"/>
      <c r="K395" s="54"/>
      <c r="L395" s="54"/>
      <c r="M395" s="54"/>
      <c r="O395" s="37"/>
      <c r="S395" s="54"/>
    </row>
    <row r="396" spans="6:19" ht="12.75" customHeight="1">
      <c r="F396" s="54"/>
      <c r="G396" s="54"/>
      <c r="H396" s="54"/>
      <c r="I396" s="54"/>
      <c r="J396" s="37"/>
      <c r="K396" s="54"/>
      <c r="L396" s="54"/>
      <c r="M396" s="54"/>
      <c r="O396" s="37"/>
      <c r="S396" s="54"/>
    </row>
    <row r="397" spans="6:19" ht="12.75" customHeight="1">
      <c r="F397" s="54"/>
      <c r="G397" s="54"/>
      <c r="H397" s="54"/>
      <c r="I397" s="54"/>
      <c r="J397" s="37"/>
      <c r="K397" s="54"/>
      <c r="L397" s="54"/>
      <c r="M397" s="54"/>
      <c r="O397" s="37"/>
      <c r="S397" s="54"/>
    </row>
    <row r="398" spans="6:19" ht="12.75" customHeight="1">
      <c r="F398" s="54"/>
      <c r="G398" s="54"/>
      <c r="H398" s="54"/>
      <c r="I398" s="54"/>
      <c r="J398" s="37"/>
      <c r="K398" s="54"/>
      <c r="L398" s="54"/>
      <c r="M398" s="54"/>
      <c r="O398" s="37"/>
      <c r="S398" s="54"/>
    </row>
    <row r="399" spans="6:19" ht="12.75" customHeight="1">
      <c r="F399" s="54"/>
      <c r="G399" s="54"/>
      <c r="H399" s="54"/>
      <c r="I399" s="54"/>
      <c r="J399" s="37"/>
      <c r="K399" s="54"/>
      <c r="L399" s="54"/>
      <c r="M399" s="54"/>
      <c r="O399" s="37"/>
      <c r="S399" s="54"/>
    </row>
    <row r="400" spans="6:19" ht="12.75" customHeight="1">
      <c r="F400" s="54"/>
      <c r="G400" s="54"/>
      <c r="H400" s="54"/>
      <c r="I400" s="54"/>
      <c r="J400" s="37"/>
      <c r="K400" s="54"/>
      <c r="L400" s="54"/>
      <c r="M400" s="54"/>
      <c r="O400" s="37"/>
      <c r="S400" s="54"/>
    </row>
    <row r="401" spans="6:19" ht="12.75" customHeight="1">
      <c r="F401" s="54"/>
      <c r="G401" s="54"/>
      <c r="H401" s="54"/>
      <c r="I401" s="54"/>
      <c r="J401" s="37"/>
      <c r="K401" s="54"/>
      <c r="L401" s="54"/>
      <c r="M401" s="54"/>
      <c r="O401" s="37"/>
      <c r="S401" s="54"/>
    </row>
    <row r="402" spans="6:19" ht="12.75" customHeight="1">
      <c r="F402" s="54"/>
      <c r="G402" s="54"/>
      <c r="H402" s="54"/>
      <c r="I402" s="54"/>
      <c r="J402" s="37"/>
      <c r="K402" s="54"/>
      <c r="L402" s="54"/>
      <c r="M402" s="54"/>
      <c r="O402" s="37"/>
      <c r="S402" s="54"/>
    </row>
    <row r="403" spans="6:19" ht="12.75" customHeight="1">
      <c r="F403" s="54"/>
      <c r="G403" s="54"/>
      <c r="H403" s="54"/>
      <c r="I403" s="54"/>
      <c r="J403" s="37"/>
      <c r="K403" s="54"/>
      <c r="L403" s="54"/>
      <c r="M403" s="54"/>
      <c r="O403" s="37"/>
      <c r="S403" s="54"/>
    </row>
    <row r="404" spans="6:19" ht="12.75" customHeight="1">
      <c r="F404" s="54"/>
      <c r="G404" s="54"/>
      <c r="H404" s="54"/>
      <c r="I404" s="54"/>
      <c r="J404" s="37"/>
      <c r="K404" s="54"/>
      <c r="L404" s="54"/>
      <c r="M404" s="54"/>
      <c r="O404" s="37"/>
      <c r="S404" s="54"/>
    </row>
    <row r="405" spans="6:19" ht="12.75" customHeight="1">
      <c r="F405" s="54"/>
      <c r="G405" s="54"/>
      <c r="H405" s="54"/>
      <c r="I405" s="54"/>
      <c r="J405" s="37"/>
      <c r="K405" s="54"/>
      <c r="L405" s="54"/>
      <c r="M405" s="54"/>
      <c r="O405" s="37"/>
      <c r="S405" s="54"/>
    </row>
    <row r="406" spans="6:19" ht="12.75" customHeight="1">
      <c r="F406" s="54"/>
      <c r="G406" s="54"/>
      <c r="H406" s="54"/>
      <c r="I406" s="54"/>
      <c r="J406" s="37"/>
      <c r="K406" s="54"/>
      <c r="L406" s="54"/>
      <c r="M406" s="54"/>
      <c r="O406" s="37"/>
      <c r="S406" s="54"/>
    </row>
    <row r="407" spans="6:19" ht="12.75" customHeight="1">
      <c r="F407" s="54"/>
      <c r="G407" s="54"/>
      <c r="H407" s="54"/>
      <c r="I407" s="54"/>
      <c r="J407" s="37"/>
      <c r="K407" s="54"/>
      <c r="L407" s="54"/>
      <c r="M407" s="54"/>
      <c r="O407" s="37"/>
      <c r="S407" s="54"/>
    </row>
    <row r="408" spans="6:19" ht="12.75" customHeight="1">
      <c r="F408" s="54"/>
      <c r="G408" s="54"/>
      <c r="H408" s="54"/>
      <c r="I408" s="54"/>
      <c r="J408" s="37"/>
      <c r="K408" s="54"/>
      <c r="L408" s="54"/>
      <c r="M408" s="54"/>
      <c r="O408" s="37"/>
      <c r="S408" s="54"/>
    </row>
    <row r="409" spans="6:19" ht="12.75" customHeight="1">
      <c r="F409" s="54"/>
      <c r="G409" s="54"/>
      <c r="H409" s="54"/>
      <c r="I409" s="54"/>
      <c r="J409" s="37"/>
      <c r="K409" s="54"/>
      <c r="L409" s="54"/>
      <c r="M409" s="54"/>
      <c r="O409" s="37"/>
      <c r="S409" s="54"/>
    </row>
    <row r="410" spans="6:19" ht="12.75" customHeight="1">
      <c r="F410" s="54"/>
      <c r="G410" s="54"/>
      <c r="H410" s="54"/>
      <c r="I410" s="54"/>
      <c r="J410" s="37"/>
      <c r="K410" s="54"/>
      <c r="L410" s="54"/>
      <c r="M410" s="54"/>
      <c r="O410" s="37"/>
      <c r="S410" s="54"/>
    </row>
    <row r="411" spans="6:19" ht="12.75" customHeight="1">
      <c r="F411" s="54"/>
      <c r="G411" s="54"/>
      <c r="H411" s="54"/>
      <c r="I411" s="54"/>
      <c r="J411" s="37"/>
      <c r="K411" s="54"/>
      <c r="L411" s="54"/>
      <c r="M411" s="54"/>
      <c r="O411" s="37"/>
      <c r="S411" s="54"/>
    </row>
    <row r="412" spans="6:19" ht="12.75" customHeight="1">
      <c r="F412" s="54"/>
      <c r="G412" s="54"/>
      <c r="H412" s="54"/>
      <c r="I412" s="54"/>
      <c r="J412" s="37"/>
      <c r="K412" s="54"/>
      <c r="L412" s="54"/>
      <c r="M412" s="54"/>
      <c r="O412" s="37"/>
      <c r="S412" s="54"/>
    </row>
    <row r="413" spans="6:19" ht="12.75" customHeight="1">
      <c r="F413" s="54"/>
      <c r="G413" s="54"/>
      <c r="H413" s="54"/>
      <c r="I413" s="54"/>
      <c r="J413" s="37"/>
      <c r="K413" s="54"/>
      <c r="L413" s="54"/>
      <c r="M413" s="54"/>
      <c r="O413" s="37"/>
      <c r="S413" s="54"/>
    </row>
    <row r="414" spans="6:19" ht="12.75" customHeight="1">
      <c r="F414" s="54"/>
      <c r="G414" s="54"/>
      <c r="H414" s="54"/>
      <c r="I414" s="54"/>
      <c r="J414" s="37"/>
      <c r="K414" s="54"/>
      <c r="L414" s="54"/>
      <c r="M414" s="54"/>
      <c r="O414" s="37"/>
      <c r="S414" s="54"/>
    </row>
    <row r="415" spans="6:19" ht="12.75" customHeight="1">
      <c r="F415" s="54"/>
      <c r="G415" s="54"/>
      <c r="H415" s="54"/>
      <c r="I415" s="54"/>
      <c r="J415" s="37"/>
      <c r="K415" s="54"/>
      <c r="L415" s="54"/>
      <c r="M415" s="54"/>
      <c r="O415" s="37"/>
      <c r="S415" s="54"/>
    </row>
    <row r="416" spans="6:19" ht="12.75" customHeight="1">
      <c r="F416" s="54"/>
      <c r="G416" s="54"/>
      <c r="H416" s="54"/>
      <c r="I416" s="54"/>
      <c r="J416" s="37"/>
      <c r="K416" s="54"/>
      <c r="L416" s="54"/>
      <c r="M416" s="54"/>
      <c r="O416" s="37"/>
      <c r="S416" s="54"/>
    </row>
    <row r="417" spans="6:19" ht="12.75" customHeight="1">
      <c r="F417" s="54"/>
      <c r="G417" s="54"/>
      <c r="H417" s="54"/>
      <c r="I417" s="54"/>
      <c r="J417" s="37"/>
      <c r="K417" s="54"/>
      <c r="L417" s="54"/>
      <c r="M417" s="54"/>
      <c r="O417" s="37"/>
      <c r="S417" s="54"/>
    </row>
    <row r="418" spans="6:19" ht="12.75" customHeight="1">
      <c r="F418" s="54"/>
      <c r="G418" s="54"/>
      <c r="H418" s="54"/>
      <c r="I418" s="54"/>
      <c r="J418" s="37"/>
      <c r="K418" s="54"/>
      <c r="L418" s="54"/>
      <c r="M418" s="54"/>
      <c r="O418" s="37"/>
      <c r="S418" s="54"/>
    </row>
    <row r="419" spans="6:19" ht="12.75" customHeight="1">
      <c r="F419" s="54"/>
      <c r="G419" s="54"/>
      <c r="H419" s="54"/>
      <c r="I419" s="54"/>
      <c r="J419" s="37"/>
      <c r="K419" s="54"/>
      <c r="L419" s="54"/>
      <c r="M419" s="54"/>
      <c r="O419" s="37"/>
      <c r="S419" s="54"/>
    </row>
    <row r="420" spans="6:19" ht="12.75" customHeight="1">
      <c r="F420" s="54"/>
      <c r="G420" s="54"/>
      <c r="H420" s="54"/>
      <c r="I420" s="54"/>
      <c r="J420" s="37"/>
      <c r="K420" s="54"/>
      <c r="L420" s="54"/>
      <c r="M420" s="54"/>
      <c r="O420" s="37"/>
      <c r="S420" s="54"/>
    </row>
    <row r="421" spans="6:19" ht="12.75" customHeight="1">
      <c r="F421" s="54"/>
      <c r="G421" s="54"/>
      <c r="H421" s="54"/>
      <c r="I421" s="54"/>
      <c r="J421" s="37"/>
      <c r="K421" s="54"/>
      <c r="L421" s="54"/>
      <c r="M421" s="54"/>
      <c r="O421" s="37"/>
      <c r="S421" s="54"/>
    </row>
    <row r="422" spans="6:19" ht="12.75" customHeight="1">
      <c r="F422" s="54"/>
      <c r="G422" s="54"/>
      <c r="H422" s="54"/>
      <c r="I422" s="54"/>
      <c r="J422" s="37"/>
      <c r="K422" s="54"/>
      <c r="L422" s="54"/>
      <c r="M422" s="54"/>
      <c r="O422" s="37"/>
      <c r="S422" s="54"/>
    </row>
    <row r="423" spans="6:19" ht="12.75" customHeight="1">
      <c r="F423" s="54"/>
      <c r="G423" s="54"/>
      <c r="H423" s="54"/>
      <c r="I423" s="54"/>
      <c r="J423" s="37"/>
      <c r="K423" s="54"/>
      <c r="L423" s="54"/>
      <c r="M423" s="54"/>
      <c r="O423" s="37"/>
      <c r="S423" s="54"/>
    </row>
    <row r="424" spans="6:19" ht="12.75" customHeight="1">
      <c r="F424" s="54"/>
      <c r="G424" s="54"/>
      <c r="H424" s="54"/>
      <c r="I424" s="54"/>
      <c r="J424" s="37"/>
      <c r="K424" s="54"/>
      <c r="L424" s="54"/>
      <c r="M424" s="54"/>
      <c r="O424" s="37"/>
      <c r="S424" s="54"/>
    </row>
    <row r="425" spans="6:19" ht="12.75" customHeight="1">
      <c r="F425" s="54"/>
      <c r="G425" s="54"/>
      <c r="H425" s="54"/>
      <c r="I425" s="54"/>
      <c r="J425" s="37"/>
      <c r="K425" s="54"/>
      <c r="L425" s="54"/>
      <c r="M425" s="54"/>
      <c r="O425" s="37"/>
      <c r="S425" s="54"/>
    </row>
    <row r="426" spans="6:19" ht="12.75" customHeight="1">
      <c r="F426" s="54"/>
      <c r="G426" s="54"/>
      <c r="H426" s="54"/>
      <c r="I426" s="54"/>
      <c r="J426" s="37"/>
      <c r="K426" s="54"/>
      <c r="L426" s="54"/>
      <c r="M426" s="54"/>
      <c r="O426" s="37"/>
      <c r="S426" s="54"/>
    </row>
    <row r="427" spans="6:19" ht="12.75" customHeight="1">
      <c r="F427" s="54"/>
      <c r="G427" s="54"/>
      <c r="H427" s="54"/>
      <c r="I427" s="54"/>
      <c r="J427" s="37"/>
      <c r="K427" s="54"/>
      <c r="L427" s="54"/>
      <c r="M427" s="54"/>
      <c r="O427" s="37"/>
      <c r="S427" s="54"/>
    </row>
    <row r="428" spans="6:19" ht="12.75" customHeight="1">
      <c r="F428" s="54"/>
      <c r="G428" s="54"/>
      <c r="H428" s="54"/>
      <c r="I428" s="54"/>
      <c r="J428" s="37"/>
      <c r="K428" s="54"/>
      <c r="L428" s="54"/>
      <c r="M428" s="54"/>
      <c r="O428" s="37"/>
      <c r="S428" s="54"/>
    </row>
    <row r="429" spans="6:19" ht="12.75" customHeight="1">
      <c r="F429" s="54"/>
      <c r="G429" s="54"/>
      <c r="H429" s="54"/>
      <c r="I429" s="54"/>
      <c r="J429" s="37"/>
      <c r="K429" s="54"/>
      <c r="L429" s="54"/>
      <c r="M429" s="54"/>
      <c r="O429" s="37"/>
      <c r="S429" s="54"/>
    </row>
    <row r="430" spans="6:19" ht="12.75" customHeight="1">
      <c r="F430" s="54"/>
      <c r="G430" s="54"/>
      <c r="H430" s="54"/>
      <c r="I430" s="54"/>
      <c r="J430" s="37"/>
      <c r="K430" s="54"/>
      <c r="L430" s="54"/>
      <c r="M430" s="54"/>
      <c r="O430" s="37"/>
      <c r="S430" s="54"/>
    </row>
    <row r="431" spans="6:19" ht="12.75" customHeight="1">
      <c r="F431" s="54"/>
      <c r="G431" s="54"/>
      <c r="H431" s="54"/>
      <c r="I431" s="54"/>
      <c r="J431" s="37"/>
      <c r="K431" s="54"/>
      <c r="L431" s="54"/>
      <c r="M431" s="54"/>
      <c r="O431" s="37"/>
      <c r="S431" s="54"/>
    </row>
    <row r="432" spans="6:19" ht="12.75" customHeight="1">
      <c r="F432" s="54"/>
      <c r="G432" s="54"/>
      <c r="H432" s="54"/>
      <c r="I432" s="54"/>
      <c r="J432" s="37"/>
      <c r="K432" s="54"/>
      <c r="L432" s="54"/>
      <c r="M432" s="54"/>
      <c r="O432" s="37"/>
      <c r="S432" s="54"/>
    </row>
    <row r="433" spans="6:19" ht="12.75" customHeight="1">
      <c r="F433" s="54"/>
      <c r="G433" s="54"/>
      <c r="H433" s="54"/>
      <c r="I433" s="54"/>
      <c r="J433" s="37"/>
      <c r="K433" s="54"/>
      <c r="L433" s="54"/>
      <c r="M433" s="54"/>
      <c r="O433" s="37"/>
      <c r="S433" s="54"/>
    </row>
    <row r="434" spans="6:19" ht="12.75" customHeight="1">
      <c r="F434" s="54"/>
      <c r="G434" s="54"/>
      <c r="H434" s="54"/>
      <c r="I434" s="54"/>
      <c r="J434" s="37"/>
      <c r="K434" s="54"/>
      <c r="L434" s="54"/>
      <c r="M434" s="54"/>
      <c r="O434" s="37"/>
      <c r="S434" s="54"/>
    </row>
    <row r="435" spans="6:19" ht="12.75" customHeight="1">
      <c r="F435" s="54"/>
      <c r="G435" s="54"/>
      <c r="H435" s="54"/>
      <c r="I435" s="54"/>
      <c r="J435" s="37"/>
      <c r="K435" s="54"/>
      <c r="L435" s="54"/>
      <c r="M435" s="54"/>
      <c r="O435" s="37"/>
      <c r="S435" s="54"/>
    </row>
    <row r="436" spans="6:19" ht="12.75" customHeight="1">
      <c r="F436" s="54"/>
      <c r="G436" s="54"/>
      <c r="H436" s="54"/>
      <c r="I436" s="54"/>
      <c r="J436" s="37"/>
      <c r="K436" s="54"/>
      <c r="L436" s="54"/>
      <c r="M436" s="54"/>
      <c r="O436" s="37"/>
      <c r="S436" s="54"/>
    </row>
    <row r="437" spans="6:19" ht="12.75" customHeight="1">
      <c r="F437" s="54"/>
      <c r="G437" s="54"/>
      <c r="H437" s="54"/>
      <c r="I437" s="54"/>
      <c r="J437" s="37"/>
      <c r="K437" s="54"/>
      <c r="L437" s="54"/>
      <c r="M437" s="54"/>
      <c r="O437" s="37"/>
      <c r="S437" s="54"/>
    </row>
    <row r="438" spans="6:19" ht="12.75" customHeight="1">
      <c r="F438" s="54"/>
      <c r="G438" s="54"/>
      <c r="H438" s="54"/>
      <c r="I438" s="54"/>
      <c r="J438" s="37"/>
      <c r="K438" s="54"/>
      <c r="L438" s="54"/>
      <c r="M438" s="54"/>
      <c r="O438" s="37"/>
      <c r="S438" s="54"/>
    </row>
    <row r="439" spans="6:19" ht="12.75" customHeight="1">
      <c r="F439" s="54"/>
      <c r="G439" s="54"/>
      <c r="H439" s="54"/>
      <c r="I439" s="54"/>
      <c r="J439" s="37"/>
      <c r="K439" s="54"/>
      <c r="L439" s="54"/>
      <c r="M439" s="54"/>
      <c r="O439" s="37"/>
      <c r="S439" s="54"/>
    </row>
    <row r="440" spans="6:19" ht="12.75" customHeight="1">
      <c r="F440" s="54"/>
      <c r="G440" s="54"/>
      <c r="H440" s="54"/>
      <c r="I440" s="54"/>
      <c r="J440" s="37"/>
      <c r="K440" s="54"/>
      <c r="L440" s="54"/>
      <c r="M440" s="54"/>
      <c r="O440" s="37"/>
      <c r="S440" s="54"/>
    </row>
    <row r="441" spans="6:19" ht="12.75" customHeight="1">
      <c r="F441" s="54"/>
      <c r="G441" s="54"/>
      <c r="H441" s="54"/>
      <c r="I441" s="54"/>
      <c r="J441" s="37"/>
      <c r="K441" s="54"/>
      <c r="L441" s="54"/>
      <c r="M441" s="54"/>
      <c r="O441" s="37"/>
      <c r="S441" s="54"/>
    </row>
    <row r="442" spans="6:19" ht="12.75" customHeight="1">
      <c r="F442" s="54"/>
      <c r="G442" s="54"/>
      <c r="H442" s="54"/>
      <c r="I442" s="54"/>
      <c r="J442" s="37"/>
      <c r="K442" s="54"/>
      <c r="L442" s="54"/>
      <c r="M442" s="54"/>
      <c r="O442" s="37"/>
      <c r="S442" s="54"/>
    </row>
    <row r="443" spans="6:19" ht="12.75" customHeight="1">
      <c r="F443" s="54"/>
      <c r="G443" s="54"/>
      <c r="H443" s="54"/>
      <c r="I443" s="54"/>
      <c r="J443" s="37"/>
      <c r="K443" s="54"/>
      <c r="L443" s="54"/>
      <c r="M443" s="54"/>
      <c r="O443" s="37"/>
      <c r="S443" s="54"/>
    </row>
    <row r="444" spans="6:19" ht="12.75" customHeight="1">
      <c r="F444" s="54"/>
      <c r="G444" s="54"/>
      <c r="H444" s="54"/>
      <c r="I444" s="54"/>
      <c r="J444" s="37"/>
      <c r="K444" s="54"/>
      <c r="L444" s="54"/>
      <c r="M444" s="54"/>
      <c r="O444" s="37"/>
      <c r="S444" s="54"/>
    </row>
    <row r="445" spans="6:19" ht="12.75" customHeight="1">
      <c r="F445" s="54"/>
      <c r="G445" s="54"/>
      <c r="H445" s="54"/>
      <c r="I445" s="54"/>
      <c r="J445" s="37"/>
      <c r="K445" s="54"/>
      <c r="L445" s="54"/>
      <c r="M445" s="54"/>
      <c r="O445" s="37"/>
      <c r="S445" s="54"/>
    </row>
    <row r="446" spans="6:19" ht="12.75" customHeight="1">
      <c r="F446" s="54"/>
      <c r="G446" s="54"/>
      <c r="H446" s="54"/>
      <c r="I446" s="54"/>
      <c r="J446" s="37"/>
      <c r="K446" s="54"/>
      <c r="L446" s="54"/>
      <c r="M446" s="54"/>
      <c r="O446" s="37"/>
      <c r="S446" s="54"/>
    </row>
    <row r="447" spans="6:19" ht="12.75" customHeight="1">
      <c r="F447" s="54"/>
      <c r="G447" s="54"/>
      <c r="H447" s="54"/>
      <c r="I447" s="54"/>
      <c r="J447" s="37"/>
      <c r="K447" s="54"/>
      <c r="L447" s="54"/>
      <c r="M447" s="54"/>
      <c r="O447" s="37"/>
      <c r="S447" s="54"/>
    </row>
    <row r="448" spans="6:19" ht="12.75" customHeight="1">
      <c r="F448" s="54"/>
      <c r="G448" s="54"/>
      <c r="H448" s="54"/>
      <c r="I448" s="54"/>
      <c r="J448" s="37"/>
      <c r="K448" s="54"/>
      <c r="L448" s="54"/>
      <c r="M448" s="54"/>
      <c r="O448" s="37"/>
      <c r="S448" s="54"/>
    </row>
    <row r="449" spans="6:19" ht="12.75" customHeight="1">
      <c r="F449" s="54"/>
      <c r="G449" s="54"/>
      <c r="H449" s="54"/>
      <c r="I449" s="54"/>
      <c r="J449" s="37"/>
      <c r="K449" s="54"/>
      <c r="L449" s="54"/>
      <c r="M449" s="54"/>
      <c r="O449" s="37"/>
      <c r="S449" s="54"/>
    </row>
    <row r="450" spans="6:19" ht="12.75" customHeight="1">
      <c r="F450" s="54"/>
      <c r="G450" s="54"/>
      <c r="H450" s="54"/>
      <c r="I450" s="54"/>
      <c r="J450" s="37"/>
      <c r="K450" s="54"/>
      <c r="L450" s="54"/>
      <c r="M450" s="54"/>
      <c r="O450" s="37"/>
      <c r="S450" s="54"/>
    </row>
    <row r="451" spans="6:19" ht="12.75" customHeight="1">
      <c r="F451" s="54"/>
      <c r="G451" s="54"/>
      <c r="H451" s="54"/>
      <c r="I451" s="54"/>
      <c r="J451" s="37"/>
      <c r="K451" s="54"/>
      <c r="L451" s="54"/>
      <c r="M451" s="54"/>
      <c r="O451" s="37"/>
      <c r="S451" s="54"/>
    </row>
    <row r="452" spans="6:19" ht="12.75" customHeight="1">
      <c r="F452" s="54"/>
      <c r="G452" s="54"/>
      <c r="H452" s="54"/>
      <c r="I452" s="54"/>
      <c r="J452" s="37"/>
      <c r="K452" s="54"/>
      <c r="L452" s="54"/>
      <c r="M452" s="54"/>
      <c r="O452" s="37"/>
      <c r="S452" s="54"/>
    </row>
    <row r="453" spans="6:19" ht="12.75" customHeight="1">
      <c r="F453" s="54"/>
      <c r="G453" s="54"/>
      <c r="H453" s="54"/>
      <c r="I453" s="54"/>
      <c r="J453" s="37"/>
      <c r="K453" s="54"/>
      <c r="L453" s="54"/>
      <c r="M453" s="54"/>
      <c r="O453" s="37"/>
      <c r="S453" s="54"/>
    </row>
    <row r="454" spans="6:19" ht="12.75" customHeight="1">
      <c r="F454" s="54"/>
      <c r="G454" s="54"/>
      <c r="H454" s="54"/>
      <c r="I454" s="54"/>
      <c r="J454" s="37"/>
      <c r="K454" s="54"/>
      <c r="L454" s="54"/>
      <c r="M454" s="54"/>
      <c r="O454" s="37"/>
      <c r="S454" s="54"/>
    </row>
    <row r="455" spans="6:19" ht="12.75" customHeight="1">
      <c r="F455" s="54"/>
      <c r="G455" s="54"/>
      <c r="H455" s="54"/>
      <c r="I455" s="54"/>
      <c r="J455" s="37"/>
      <c r="K455" s="54"/>
      <c r="L455" s="54"/>
      <c r="M455" s="54"/>
      <c r="O455" s="37"/>
      <c r="S455" s="54"/>
    </row>
    <row r="456" spans="6:19" ht="12.75" customHeight="1">
      <c r="F456" s="54"/>
      <c r="G456" s="54"/>
      <c r="H456" s="54"/>
      <c r="I456" s="54"/>
      <c r="J456" s="37"/>
      <c r="K456" s="54"/>
      <c r="L456" s="54"/>
      <c r="M456" s="54"/>
      <c r="O456" s="37"/>
      <c r="S456" s="54"/>
    </row>
    <row r="457" spans="6:19" ht="12.75" customHeight="1">
      <c r="F457" s="54"/>
      <c r="G457" s="54"/>
      <c r="H457" s="54"/>
      <c r="I457" s="54"/>
      <c r="J457" s="37"/>
      <c r="K457" s="54"/>
      <c r="L457" s="54"/>
      <c r="M457" s="54"/>
      <c r="O457" s="37"/>
      <c r="S457" s="54"/>
    </row>
    <row r="458" spans="6:19" ht="12.75" customHeight="1">
      <c r="F458" s="54"/>
      <c r="G458" s="54"/>
      <c r="H458" s="54"/>
      <c r="I458" s="54"/>
      <c r="J458" s="37"/>
      <c r="K458" s="54"/>
      <c r="L458" s="54"/>
      <c r="M458" s="54"/>
      <c r="O458" s="37"/>
      <c r="S458" s="54"/>
    </row>
    <row r="459" spans="6:19" ht="12.75" customHeight="1">
      <c r="F459" s="54"/>
      <c r="G459" s="54"/>
      <c r="H459" s="54"/>
      <c r="I459" s="54"/>
      <c r="J459" s="37"/>
      <c r="K459" s="54"/>
      <c r="L459" s="54"/>
      <c r="M459" s="54"/>
      <c r="O459" s="37"/>
      <c r="S459" s="54"/>
    </row>
    <row r="460" spans="6:19" ht="12.75" customHeight="1">
      <c r="F460" s="54"/>
      <c r="G460" s="54"/>
      <c r="H460" s="54"/>
      <c r="I460" s="54"/>
      <c r="J460" s="37"/>
      <c r="K460" s="54"/>
      <c r="L460" s="54"/>
      <c r="M460" s="54"/>
      <c r="O460" s="37"/>
      <c r="S460" s="54"/>
    </row>
    <row r="461" spans="6:19" ht="12.75" customHeight="1">
      <c r="F461" s="54"/>
      <c r="G461" s="54"/>
      <c r="H461" s="54"/>
      <c r="I461" s="54"/>
      <c r="J461" s="37"/>
      <c r="K461" s="54"/>
      <c r="L461" s="54"/>
      <c r="M461" s="54"/>
      <c r="O461" s="37"/>
      <c r="S461" s="54"/>
    </row>
    <row r="462" spans="6:19" ht="12.75" customHeight="1">
      <c r="F462" s="54"/>
      <c r="G462" s="54"/>
      <c r="H462" s="54"/>
      <c r="I462" s="54"/>
      <c r="J462" s="37"/>
      <c r="K462" s="54"/>
      <c r="L462" s="54"/>
      <c r="M462" s="54"/>
      <c r="O462" s="37"/>
      <c r="S462" s="54"/>
    </row>
    <row r="463" spans="6:19" ht="12.75" customHeight="1">
      <c r="F463" s="54"/>
      <c r="G463" s="54"/>
      <c r="H463" s="54"/>
      <c r="I463" s="54"/>
      <c r="J463" s="37"/>
      <c r="K463" s="54"/>
      <c r="L463" s="54"/>
      <c r="M463" s="54"/>
      <c r="O463" s="37"/>
      <c r="S463" s="54"/>
    </row>
    <row r="464" spans="6:19" ht="12.75" customHeight="1">
      <c r="F464" s="54"/>
      <c r="G464" s="54"/>
      <c r="H464" s="54"/>
      <c r="I464" s="54"/>
      <c r="J464" s="37"/>
      <c r="K464" s="54"/>
      <c r="L464" s="54"/>
      <c r="M464" s="54"/>
      <c r="O464" s="37"/>
      <c r="S464" s="54"/>
    </row>
    <row r="465" spans="6:19" ht="12.75" customHeight="1">
      <c r="F465" s="54"/>
      <c r="G465" s="54"/>
      <c r="H465" s="54"/>
      <c r="I465" s="54"/>
      <c r="J465" s="37"/>
      <c r="K465" s="54"/>
      <c r="L465" s="54"/>
      <c r="M465" s="54"/>
      <c r="O465" s="37"/>
      <c r="S465" s="54"/>
    </row>
    <row r="466" spans="6:19" ht="12.75" customHeight="1">
      <c r="F466" s="54"/>
      <c r="G466" s="54"/>
      <c r="H466" s="54"/>
      <c r="I466" s="54"/>
      <c r="J466" s="37"/>
      <c r="K466" s="54"/>
      <c r="L466" s="54"/>
      <c r="M466" s="54"/>
      <c r="O466" s="37"/>
      <c r="S466" s="54"/>
    </row>
    <row r="467" spans="6:19" ht="12.75" customHeight="1">
      <c r="F467" s="54"/>
      <c r="G467" s="54"/>
      <c r="H467" s="54"/>
      <c r="I467" s="54"/>
      <c r="J467" s="37"/>
      <c r="K467" s="54"/>
      <c r="L467" s="54"/>
      <c r="M467" s="54"/>
      <c r="O467" s="37"/>
      <c r="S467" s="54"/>
    </row>
    <row r="468" spans="6:19" ht="12.75" customHeight="1">
      <c r="F468" s="54"/>
      <c r="G468" s="54"/>
      <c r="H468" s="54"/>
      <c r="I468" s="54"/>
      <c r="J468" s="37"/>
      <c r="K468" s="54"/>
      <c r="L468" s="54"/>
      <c r="M468" s="54"/>
      <c r="O468" s="37"/>
      <c r="S468" s="54"/>
    </row>
    <row r="469" spans="6:19" ht="12.75" customHeight="1">
      <c r="F469" s="54"/>
      <c r="G469" s="54"/>
      <c r="H469" s="54"/>
      <c r="I469" s="54"/>
      <c r="J469" s="37"/>
      <c r="K469" s="54"/>
      <c r="L469" s="54"/>
      <c r="M469" s="54"/>
      <c r="O469" s="37"/>
      <c r="S469" s="54"/>
    </row>
    <row r="470" spans="6:19" ht="12.75" customHeight="1">
      <c r="F470" s="54"/>
      <c r="G470" s="54"/>
      <c r="H470" s="54"/>
      <c r="I470" s="54"/>
      <c r="J470" s="37"/>
      <c r="K470" s="54"/>
      <c r="L470" s="54"/>
      <c r="M470" s="54"/>
      <c r="O470" s="37"/>
      <c r="S470" s="54"/>
    </row>
    <row r="471" spans="6:19" ht="12.75" customHeight="1">
      <c r="F471" s="54"/>
      <c r="G471" s="54"/>
      <c r="H471" s="54"/>
      <c r="I471" s="54"/>
      <c r="J471" s="37"/>
      <c r="K471" s="54"/>
      <c r="L471" s="54"/>
      <c r="M471" s="54"/>
      <c r="O471" s="37"/>
      <c r="S471" s="54"/>
    </row>
    <row r="472" spans="6:19" ht="12.75" customHeight="1">
      <c r="F472" s="54"/>
      <c r="G472" s="54"/>
      <c r="H472" s="54"/>
      <c r="I472" s="54"/>
      <c r="J472" s="37"/>
      <c r="K472" s="54"/>
      <c r="L472" s="54"/>
      <c r="M472" s="54"/>
      <c r="O472" s="37"/>
      <c r="S472" s="54"/>
    </row>
    <row r="473" spans="6:19" ht="12.75" customHeight="1">
      <c r="F473" s="54"/>
      <c r="G473" s="54"/>
      <c r="H473" s="54"/>
      <c r="I473" s="54"/>
      <c r="J473" s="37"/>
      <c r="K473" s="54"/>
      <c r="L473" s="54"/>
      <c r="M473" s="54"/>
      <c r="O473" s="37"/>
      <c r="S473" s="54"/>
    </row>
    <row r="474" spans="6:19" ht="12.75" customHeight="1">
      <c r="F474" s="54"/>
      <c r="G474" s="54"/>
      <c r="H474" s="54"/>
      <c r="I474" s="54"/>
      <c r="J474" s="37"/>
      <c r="K474" s="54"/>
      <c r="L474" s="54"/>
      <c r="M474" s="54"/>
      <c r="O474" s="37"/>
      <c r="S474" s="54"/>
    </row>
    <row r="475" spans="6:19" ht="12.75" customHeight="1">
      <c r="F475" s="54"/>
      <c r="G475" s="54"/>
      <c r="H475" s="54"/>
      <c r="I475" s="54"/>
      <c r="J475" s="37"/>
      <c r="K475" s="54"/>
      <c r="L475" s="54"/>
      <c r="M475" s="54"/>
      <c r="O475" s="37"/>
      <c r="S475" s="54"/>
    </row>
    <row r="476" spans="6:19" ht="12.75" customHeight="1">
      <c r="F476" s="54"/>
      <c r="G476" s="54"/>
      <c r="H476" s="54"/>
      <c r="I476" s="54"/>
      <c r="J476" s="37"/>
      <c r="K476" s="54"/>
      <c r="L476" s="54"/>
      <c r="M476" s="54"/>
      <c r="O476" s="37"/>
      <c r="S476" s="54"/>
    </row>
    <row r="477" spans="6:19" ht="12.75" customHeight="1">
      <c r="F477" s="54"/>
      <c r="G477" s="54"/>
      <c r="H477" s="54"/>
      <c r="I477" s="54"/>
      <c r="J477" s="37"/>
      <c r="K477" s="54"/>
      <c r="L477" s="54"/>
      <c r="M477" s="54"/>
      <c r="O477" s="37"/>
      <c r="S477" s="54"/>
    </row>
    <row r="478" spans="6:19" ht="12.75" customHeight="1">
      <c r="F478" s="54"/>
      <c r="G478" s="54"/>
      <c r="H478" s="54"/>
      <c r="I478" s="54"/>
      <c r="J478" s="37"/>
      <c r="K478" s="54"/>
      <c r="L478" s="54"/>
      <c r="M478" s="54"/>
      <c r="O478" s="37"/>
      <c r="S478" s="54"/>
    </row>
    <row r="479" spans="6:19" ht="12.75" customHeight="1">
      <c r="F479" s="54"/>
      <c r="G479" s="54"/>
      <c r="H479" s="54"/>
      <c r="I479" s="54"/>
      <c r="J479" s="37"/>
      <c r="K479" s="54"/>
      <c r="L479" s="54"/>
      <c r="M479" s="54"/>
      <c r="O479" s="37"/>
      <c r="S479" s="54"/>
    </row>
    <row r="480" spans="6:19" ht="12.75" customHeight="1">
      <c r="F480" s="54"/>
      <c r="G480" s="54"/>
      <c r="H480" s="54"/>
      <c r="I480" s="54"/>
      <c r="J480" s="37"/>
      <c r="K480" s="54"/>
      <c r="L480" s="54"/>
      <c r="M480" s="54"/>
      <c r="O480" s="37"/>
      <c r="S480" s="54"/>
    </row>
    <row r="481" spans="6:19" ht="12.75" customHeight="1">
      <c r="F481" s="54"/>
      <c r="G481" s="54"/>
      <c r="H481" s="54"/>
      <c r="I481" s="54"/>
      <c r="J481" s="37"/>
      <c r="K481" s="54"/>
      <c r="L481" s="54"/>
      <c r="M481" s="54"/>
      <c r="O481" s="37"/>
      <c r="S481" s="54"/>
    </row>
    <row r="482" spans="6:19" ht="12.75" customHeight="1">
      <c r="F482" s="54"/>
      <c r="G482" s="54"/>
      <c r="H482" s="54"/>
      <c r="I482" s="54"/>
      <c r="J482" s="37"/>
      <c r="K482" s="54"/>
      <c r="L482" s="54"/>
      <c r="M482" s="54"/>
      <c r="O482" s="37"/>
      <c r="S482" s="54"/>
    </row>
    <row r="483" spans="6:19" ht="12.75" customHeight="1">
      <c r="F483" s="54"/>
      <c r="G483" s="54"/>
      <c r="H483" s="54"/>
      <c r="I483" s="54"/>
      <c r="J483" s="37"/>
      <c r="K483" s="54"/>
      <c r="L483" s="54"/>
      <c r="M483" s="54"/>
      <c r="O483" s="37"/>
      <c r="S483" s="54"/>
    </row>
    <row r="484" spans="6:19" ht="12.75" customHeight="1">
      <c r="F484" s="54"/>
      <c r="G484" s="54"/>
      <c r="H484" s="54"/>
      <c r="I484" s="54"/>
      <c r="J484" s="37"/>
      <c r="K484" s="54"/>
      <c r="L484" s="54"/>
      <c r="M484" s="54"/>
      <c r="O484" s="37"/>
      <c r="S484" s="54"/>
    </row>
    <row r="485" spans="6:19" ht="12.75" customHeight="1">
      <c r="F485" s="54"/>
      <c r="G485" s="54"/>
      <c r="H485" s="54"/>
      <c r="I485" s="54"/>
      <c r="J485" s="37"/>
      <c r="K485" s="54"/>
      <c r="L485" s="54"/>
      <c r="M485" s="54"/>
      <c r="O485" s="37"/>
      <c r="S485" s="54"/>
    </row>
    <row r="486" spans="6:19" ht="12.75" customHeight="1">
      <c r="F486" s="54"/>
      <c r="G486" s="54"/>
      <c r="H486" s="54"/>
      <c r="I486" s="54"/>
      <c r="J486" s="37"/>
      <c r="K486" s="54"/>
      <c r="L486" s="54"/>
      <c r="M486" s="54"/>
      <c r="O486" s="37"/>
      <c r="S486" s="54"/>
    </row>
    <row r="487" spans="6:19" ht="12.75" customHeight="1">
      <c r="F487" s="54"/>
      <c r="G487" s="54"/>
      <c r="H487" s="54"/>
      <c r="I487" s="54"/>
      <c r="J487" s="37"/>
      <c r="K487" s="54"/>
      <c r="L487" s="54"/>
      <c r="M487" s="54"/>
      <c r="O487" s="37"/>
      <c r="S487" s="54"/>
    </row>
    <row r="488" spans="6:19" ht="12.75" customHeight="1">
      <c r="F488" s="54"/>
      <c r="G488" s="54"/>
      <c r="H488" s="54"/>
      <c r="I488" s="54"/>
      <c r="J488" s="37"/>
      <c r="K488" s="54"/>
      <c r="L488" s="54"/>
      <c r="M488" s="54"/>
      <c r="O488" s="37"/>
      <c r="S488" s="54"/>
    </row>
    <row r="489" spans="6:19" ht="12.75" customHeight="1">
      <c r="F489" s="54"/>
      <c r="G489" s="54"/>
      <c r="H489" s="54"/>
      <c r="I489" s="54"/>
      <c r="J489" s="37"/>
      <c r="K489" s="54"/>
      <c r="L489" s="54"/>
      <c r="M489" s="54"/>
      <c r="O489" s="37"/>
      <c r="S489" s="54"/>
    </row>
    <row r="490" spans="6:19" ht="12.75" customHeight="1">
      <c r="F490" s="54"/>
      <c r="G490" s="54"/>
      <c r="H490" s="54"/>
      <c r="I490" s="54"/>
      <c r="J490" s="37"/>
      <c r="K490" s="54"/>
      <c r="L490" s="54"/>
      <c r="M490" s="54"/>
      <c r="O490" s="37"/>
      <c r="S490" s="54"/>
    </row>
    <row r="491" spans="6:19" ht="12.75" customHeight="1">
      <c r="F491" s="54"/>
      <c r="G491" s="54"/>
      <c r="H491" s="54"/>
      <c r="I491" s="54"/>
      <c r="J491" s="37"/>
      <c r="K491" s="54"/>
      <c r="L491" s="54"/>
      <c r="M491" s="54"/>
      <c r="O491" s="37"/>
      <c r="S491" s="54"/>
    </row>
    <row r="492" spans="6:19" ht="12.75" customHeight="1">
      <c r="F492" s="54"/>
      <c r="G492" s="54"/>
      <c r="H492" s="54"/>
      <c r="I492" s="54"/>
      <c r="J492" s="37"/>
      <c r="K492" s="54"/>
      <c r="L492" s="54"/>
      <c r="M492" s="54"/>
      <c r="O492" s="37"/>
      <c r="S492" s="54"/>
    </row>
    <row r="493" spans="6:19" ht="12.75" customHeight="1">
      <c r="F493" s="54"/>
      <c r="G493" s="54"/>
      <c r="H493" s="54"/>
      <c r="I493" s="54"/>
      <c r="J493" s="37"/>
      <c r="K493" s="54"/>
      <c r="L493" s="54"/>
      <c r="M493" s="54"/>
      <c r="O493" s="37"/>
      <c r="S493" s="54"/>
    </row>
    <row r="494" spans="6:19" ht="12.75" customHeight="1">
      <c r="F494" s="54"/>
      <c r="G494" s="54"/>
      <c r="H494" s="54"/>
      <c r="I494" s="54"/>
      <c r="J494" s="37"/>
      <c r="K494" s="54"/>
      <c r="L494" s="54"/>
      <c r="M494" s="54"/>
      <c r="O494" s="37"/>
      <c r="S494" s="54"/>
    </row>
    <row r="495" spans="6:19" ht="12.75" customHeight="1">
      <c r="F495" s="54"/>
      <c r="G495" s="54"/>
      <c r="H495" s="54"/>
      <c r="I495" s="54"/>
      <c r="J495" s="37"/>
      <c r="K495" s="54"/>
      <c r="L495" s="54"/>
      <c r="M495" s="54"/>
      <c r="O495" s="37"/>
      <c r="S495" s="54"/>
    </row>
    <row r="496" spans="6:19" ht="12.75" customHeight="1">
      <c r="F496" s="54"/>
      <c r="G496" s="54"/>
      <c r="H496" s="54"/>
      <c r="I496" s="54"/>
      <c r="J496" s="37"/>
      <c r="K496" s="54"/>
      <c r="L496" s="54"/>
      <c r="M496" s="54"/>
      <c r="O496" s="37"/>
      <c r="S496" s="54"/>
    </row>
    <row r="497" spans="6:19" ht="12.75" customHeight="1">
      <c r="F497" s="54"/>
      <c r="G497" s="54"/>
      <c r="H497" s="54"/>
      <c r="I497" s="54"/>
      <c r="J497" s="37"/>
      <c r="K497" s="54"/>
      <c r="L497" s="54"/>
      <c r="M497" s="54"/>
      <c r="O497" s="37"/>
      <c r="S497" s="54"/>
    </row>
    <row r="498" spans="6:19" ht="12.75" customHeight="1">
      <c r="F498" s="54"/>
      <c r="G498" s="54"/>
      <c r="H498" s="54"/>
      <c r="I498" s="54"/>
      <c r="J498" s="37"/>
      <c r="K498" s="54"/>
      <c r="L498" s="54"/>
      <c r="M498" s="54"/>
      <c r="O498" s="37"/>
      <c r="S498" s="54"/>
    </row>
    <row r="499" spans="6:19" ht="12.75" customHeight="1">
      <c r="F499" s="54"/>
      <c r="G499" s="54"/>
      <c r="H499" s="54"/>
      <c r="I499" s="54"/>
      <c r="J499" s="37"/>
      <c r="K499" s="54"/>
      <c r="L499" s="54"/>
      <c r="M499" s="54"/>
      <c r="O499" s="37"/>
      <c r="S499" s="54"/>
    </row>
    <row r="500" spans="6:19" ht="12.75" customHeight="1">
      <c r="F500" s="54"/>
      <c r="G500" s="54"/>
      <c r="H500" s="54"/>
      <c r="I500" s="54"/>
      <c r="J500" s="37"/>
      <c r="K500" s="54"/>
      <c r="L500" s="54"/>
      <c r="M500" s="54"/>
      <c r="O500" s="37"/>
      <c r="S500" s="54"/>
    </row>
    <row r="501" spans="6:19" ht="12.75" customHeight="1">
      <c r="F501" s="54"/>
      <c r="G501" s="54"/>
      <c r="H501" s="54"/>
      <c r="I501" s="54"/>
      <c r="J501" s="37"/>
      <c r="K501" s="54"/>
      <c r="L501" s="54"/>
      <c r="M501" s="54"/>
      <c r="O501" s="37"/>
      <c r="S501" s="54"/>
    </row>
    <row r="502" spans="6:19" ht="12.75" customHeight="1">
      <c r="F502" s="54"/>
      <c r="G502" s="54"/>
      <c r="H502" s="54"/>
      <c r="I502" s="54"/>
      <c r="J502" s="37"/>
      <c r="K502" s="54"/>
      <c r="L502" s="54"/>
      <c r="M502" s="54"/>
      <c r="O502" s="37"/>
      <c r="S502" s="54"/>
    </row>
    <row r="503" spans="6:19" ht="12.75" customHeight="1">
      <c r="F503" s="54"/>
      <c r="G503" s="54"/>
      <c r="H503" s="54"/>
      <c r="I503" s="54"/>
      <c r="J503" s="37"/>
      <c r="K503" s="54"/>
      <c r="L503" s="54"/>
      <c r="M503" s="54"/>
      <c r="O503" s="37"/>
      <c r="S503" s="54"/>
    </row>
    <row r="504" spans="6:19" ht="12.75" customHeight="1">
      <c r="F504" s="54"/>
      <c r="G504" s="54"/>
      <c r="H504" s="54"/>
      <c r="I504" s="54"/>
      <c r="J504" s="37"/>
      <c r="K504" s="54"/>
      <c r="L504" s="54"/>
      <c r="M504" s="54"/>
      <c r="O504" s="37"/>
      <c r="S504" s="54"/>
    </row>
    <row r="505" spans="6:19" ht="12.75" customHeight="1">
      <c r="F505" s="54"/>
      <c r="G505" s="54"/>
      <c r="H505" s="54"/>
      <c r="I505" s="54"/>
      <c r="J505" s="37"/>
      <c r="K505" s="54"/>
      <c r="L505" s="54"/>
      <c r="M505" s="54"/>
      <c r="O505" s="37"/>
      <c r="S505" s="54"/>
    </row>
    <row r="506" spans="6:19" ht="15" customHeight="1">
      <c r="F506" s="54"/>
      <c r="G506" s="54"/>
      <c r="H506" s="54"/>
      <c r="I506" s="54"/>
      <c r="J506" s="37"/>
      <c r="K506" s="54"/>
      <c r="L506" s="54"/>
      <c r="M506" s="54"/>
      <c r="O506" s="37"/>
      <c r="S506" s="54"/>
    </row>
  </sheetData>
  <mergeCells count="69">
    <mergeCell ref="A93:A94"/>
    <mergeCell ref="B93:B94"/>
    <mergeCell ref="J93:J94"/>
    <mergeCell ref="P93:P94"/>
    <mergeCell ref="J88:J89"/>
    <mergeCell ref="A88:A89"/>
    <mergeCell ref="B88:B89"/>
    <mergeCell ref="J90:J91"/>
    <mergeCell ref="A90:A91"/>
    <mergeCell ref="B90:B91"/>
    <mergeCell ref="M88:M89"/>
    <mergeCell ref="O88:O89"/>
    <mergeCell ref="P88:P89"/>
    <mergeCell ref="M93:M94"/>
    <mergeCell ref="O93:O94"/>
    <mergeCell ref="O84:O85"/>
    <mergeCell ref="P84:P85"/>
    <mergeCell ref="M84:M85"/>
    <mergeCell ref="P80:P81"/>
    <mergeCell ref="M78:M79"/>
    <mergeCell ref="O78:O79"/>
    <mergeCell ref="O80:O81"/>
    <mergeCell ref="M80:M81"/>
    <mergeCell ref="P74:P75"/>
    <mergeCell ref="O74:O75"/>
    <mergeCell ref="M74:M75"/>
    <mergeCell ref="A78:A79"/>
    <mergeCell ref="B78:B79"/>
    <mergeCell ref="J78:J79"/>
    <mergeCell ref="P78:P79"/>
    <mergeCell ref="A63:A64"/>
    <mergeCell ref="B63:B64"/>
    <mergeCell ref="P63:P64"/>
    <mergeCell ref="J63:J64"/>
    <mergeCell ref="M67:M68"/>
    <mergeCell ref="O67:O68"/>
    <mergeCell ref="M65:M66"/>
    <mergeCell ref="O65:O66"/>
    <mergeCell ref="O63:O64"/>
    <mergeCell ref="M63:M64"/>
    <mergeCell ref="J65:J66"/>
    <mergeCell ref="P65:P66"/>
    <mergeCell ref="A65:A66"/>
    <mergeCell ref="B65:B66"/>
    <mergeCell ref="J67:J68"/>
    <mergeCell ref="P67:P68"/>
    <mergeCell ref="J84:J85"/>
    <mergeCell ref="A84:A85"/>
    <mergeCell ref="B84:B85"/>
    <mergeCell ref="A74:A75"/>
    <mergeCell ref="B74:B75"/>
    <mergeCell ref="J74:J75"/>
    <mergeCell ref="A80:A81"/>
    <mergeCell ref="B80:B81"/>
    <mergeCell ref="J80:J81"/>
    <mergeCell ref="A67:A68"/>
    <mergeCell ref="B67:B68"/>
    <mergeCell ref="P71:P72"/>
    <mergeCell ref="A71:A72"/>
    <mergeCell ref="B71:B72"/>
    <mergeCell ref="J71:J72"/>
    <mergeCell ref="M71:M72"/>
    <mergeCell ref="O71:O72"/>
    <mergeCell ref="B95:B96"/>
    <mergeCell ref="B97:B98"/>
    <mergeCell ref="A95:A96"/>
    <mergeCell ref="A97:A98"/>
    <mergeCell ref="J95:J96"/>
    <mergeCell ref="J97:J98"/>
  </mergeCells>
  <hyperlinks>
    <hyperlink ref="M5" location="Main!A1" display="Back To Main Page"/>
  </hyperlinks>
  <printOptions/>
  <pageMargins left="0.7" right="0.7" top="0.75" bottom="0.75" header="0" footer="0"/>
  <pageSetup horizontalDpi="600" verticalDpi="600" orientation="portrait" r:id="rId2"/>
  <ignoredErrors>
    <ignoredError sqref="K64:K65 K72 K75 K79:K82" formula="1"/>
    <ignoredError sqref="F7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Neeraj Sharma</dc:creator>
  <cp:keywords/>
  <dc:description/>
  <cp:lastModifiedBy>Mayur</cp:lastModifiedBy>
  <cp:lastPrinted>2023-07-25T18:59:36Z</cp:lastPrinted>
  <dcterms:created xsi:type="dcterms:W3CDTF">2015-06-08T02:34:00Z</dcterms:created>
  <dcterms:modified xsi:type="dcterms:W3CDTF">2024-04-13T08:17:08Z</dcterms:modified>
  <cp:category/>
  <cp:version/>
  <cp:contentType/>
  <cp:contentStatus/>
</cp:coreProperties>
</file>