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015" activeTab="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/>
  <calcPr calcId="162913"/>
  <extLst/>
</workbook>
</file>

<file path=xl/sharedStrings.xml><?xml version="1.0" encoding="utf-8"?>
<sst xmlns="http://schemas.openxmlformats.org/spreadsheetml/2006/main" count="3260" uniqueCount="1217">
  <si>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</si>
  <si>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</si>
  <si>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</si>
  <si>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</si>
  <si>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</si>
  <si>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</si>
  <si>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</si>
  <si>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</si>
  <si>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</si>
  <si>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</si>
  <si>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</si>
  <si>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</si>
  <si>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</si>
  <si>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</si>
  <si>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</si>
  <si>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</si>
  <si>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</si>
  <si>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</si>
  <si>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</si>
  <si>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</si>
  <si>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</si>
  <si>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</si>
  <si>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</si>
  <si>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</si>
  <si>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</si>
  <si>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</si>
  <si>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</si>
  <si>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</si>
  <si>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</si>
  <si>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</si>
  <si>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</si>
  <si>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</si>
  <si>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</si>
  <si>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</si>
  <si>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Index</t>
  </si>
  <si>
    <t>NIFTY</t>
  </si>
  <si>
    <t>BANKNIFTY</t>
  </si>
  <si>
    <t>FINNIFTY</t>
  </si>
  <si>
    <t>MIDCPNIFTY</t>
  </si>
  <si>
    <t>AARTIIND</t>
  </si>
  <si>
    <t>Capital_Goods</t>
  </si>
  <si>
    <t>ABB</t>
  </si>
  <si>
    <t>Pharma</t>
  </si>
  <si>
    <t>ABBOTINDIA</t>
  </si>
  <si>
    <t>ABCAPITAL</t>
  </si>
  <si>
    <t>Textile</t>
  </si>
  <si>
    <t>ABFRL</t>
  </si>
  <si>
    <t>Cement</t>
  </si>
  <si>
    <t>ACC</t>
  </si>
  <si>
    <t>ADANIENT</t>
  </si>
  <si>
    <t>ADANIPORTS</t>
  </si>
  <si>
    <t>ALKEM</t>
  </si>
  <si>
    <t>AMBUJACEM</t>
  </si>
  <si>
    <t>APOLLOHOSP</t>
  </si>
  <si>
    <t>Automobile</t>
  </si>
  <si>
    <t>APOLLOTYRE</t>
  </si>
  <si>
    <t>ASHOKLEY</t>
  </si>
  <si>
    <t>FMCG</t>
  </si>
  <si>
    <t>ASIANPAINT</t>
  </si>
  <si>
    <t>ASTRAL</t>
  </si>
  <si>
    <t>ATUL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</si>
  <si>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</si>
  <si>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</si>
  <si>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</si>
  <si>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</si>
  <si>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</si>
  <si>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</si>
  <si>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</si>
  <si>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</si>
  <si>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</si>
  <si>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BALRAMCHIN</t>
  </si>
  <si>
    <t>BANDHANBNK</t>
  </si>
  <si>
    <t>BANKBARODA</t>
  </si>
  <si>
    <t>BATAINDIA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</si>
  <si>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</si>
  <si>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</si>
  <si>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</si>
  <si>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</si>
  <si>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</si>
  <si>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</si>
  <si>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</si>
  <si>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</si>
  <si>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</si>
  <si>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</si>
  <si>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</si>
  <si>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Technology</t>
  </si>
  <si>
    <t>BSOFT</t>
  </si>
  <si>
    <t>CANBK</t>
  </si>
  <si>
    <t>CANFINHOME</t>
  </si>
  <si>
    <t>CHAMBLFERT</t>
  </si>
  <si>
    <t>CHOLAFIN</t>
  </si>
  <si>
    <t>CIPLA</t>
  </si>
  <si>
    <t>COALINDIA</t>
  </si>
  <si>
    <t>COFORGE</t>
  </si>
  <si>
    <t>COLPAL</t>
  </si>
  <si>
    <t>CONCOR</t>
  </si>
  <si>
    <t>COROMANDEL</t>
  </si>
  <si>
    <t>CROMPTON</t>
  </si>
  <si>
    <t>CUB</t>
  </si>
  <si>
    <t>CUMMINSIND</t>
  </si>
  <si>
    <t>DABUR</t>
  </si>
  <si>
    <t>DALBHARAT</t>
  </si>
  <si>
    <t>DEEPAKNTR</t>
  </si>
  <si>
    <t>DIVISLAB</t>
  </si>
  <si>
    <t>DIXON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</si>
  <si>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</si>
  <si>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</si>
  <si>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</si>
  <si>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</si>
  <si>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</si>
  <si>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</si>
  <si>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</si>
  <si>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</si>
  <si>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</si>
  <si>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</si>
  <si>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</si>
  <si>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GNFC</t>
  </si>
  <si>
    <t>GODREJCP</t>
  </si>
  <si>
    <t>GODREJPROP</t>
  </si>
  <si>
    <t>GRANULES</t>
  </si>
  <si>
    <t>GRASIM</t>
  </si>
  <si>
    <t>GUJGASLTD</t>
  </si>
  <si>
    <t>HAL</t>
  </si>
  <si>
    <t>HAVELLS</t>
  </si>
  <si>
    <t>HCLTECH</t>
  </si>
  <si>
    <t>HDFCAMC</t>
  </si>
  <si>
    <t>HDFCBANK</t>
  </si>
  <si>
    <t>HDFCLIFE</t>
  </si>
  <si>
    <t>HEROMOTOCO</t>
  </si>
  <si>
    <t>Metals</t>
  </si>
  <si>
    <t>HINDALCO</t>
  </si>
  <si>
    <t>HINDCOPPER</t>
  </si>
  <si>
    <t>HINDPETRO</t>
  </si>
  <si>
    <t>HINDUNILVR</t>
  </si>
  <si>
    <t>IBULHSGFIN</t>
  </si>
  <si>
    <t>ICICIBANK</t>
  </si>
  <si>
    <t>ICICIGI</t>
  </si>
  <si>
    <t>ICICIPRULI</t>
  </si>
  <si>
    <t>IDEA</t>
  </si>
  <si>
    <t>IDFC</t>
  </si>
  <si>
    <t>IDFCFIRSTB</t>
  </si>
  <si>
    <t>IEX</t>
  </si>
  <si>
    <t>IGL</t>
  </si>
  <si>
    <t>INDHOTEL</t>
  </si>
  <si>
    <t>INDIACEM</t>
  </si>
  <si>
    <t>INDIAMART</t>
  </si>
  <si>
    <t>INDIGO</t>
  </si>
  <si>
    <t>INDUSINDBK</t>
  </si>
  <si>
    <t>INDUSTOWER</t>
  </si>
  <si>
    <t>INFY</t>
  </si>
  <si>
    <t>INTELLECT</t>
  </si>
  <si>
    <t>IOC</t>
  </si>
  <si>
    <t>IPCALAB</t>
  </si>
  <si>
    <t>IRCTC</t>
  </si>
  <si>
    <t>ITC</t>
  </si>
  <si>
    <t>JINDALSTEL</t>
  </si>
  <si>
    <t>JKCEMENT</t>
  </si>
  <si>
    <t>JSWSTEEL</t>
  </si>
  <si>
    <t>JUBLFOOD</t>
  </si>
  <si>
    <t>KOTAKBANK</t>
  </si>
  <si>
    <t>LALPATHLAB</t>
  </si>
  <si>
    <t>LAURUSLABS</t>
  </si>
  <si>
    <t>LICHSGFIN</t>
  </si>
  <si>
    <t>LT</t>
  </si>
  <si>
    <t>LTIM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</si>
  <si>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</si>
  <si>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</si>
  <si>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</si>
  <si>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</si>
  <si>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</si>
  <si>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</si>
  <si>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</si>
  <si>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</si>
  <si>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MCX</t>
  </si>
  <si>
    <t>METROPOLIS</t>
  </si>
  <si>
    <t>MFSL</t>
  </si>
  <si>
    <t>MGL</t>
  </si>
  <si>
    <t>MOTHERSON</t>
  </si>
  <si>
    <t>MPHASIS</t>
  </si>
  <si>
    <t>MRF</t>
  </si>
  <si>
    <t>MUTHOOTFIN</t>
  </si>
  <si>
    <t>NATIONALUM</t>
  </si>
  <si>
    <t>NAUKRI</t>
  </si>
  <si>
    <t>NAVINFLUOR</t>
  </si>
  <si>
    <t>NESTLEIND</t>
  </si>
  <si>
    <t>NMDC</t>
  </si>
  <si>
    <t>Power</t>
  </si>
  <si>
    <t>NTPC</t>
  </si>
  <si>
    <t>OBEROIRLTY</t>
  </si>
  <si>
    <t>OFSS</t>
  </si>
  <si>
    <t>ONGC</t>
  </si>
  <si>
    <t>PAGEIND</t>
  </si>
  <si>
    <t>PEL</t>
  </si>
  <si>
    <t>PERSISTENT</t>
  </si>
  <si>
    <t>PETRONET</t>
  </si>
  <si>
    <t>PFC</t>
  </si>
  <si>
    <t>PIDILITIND</t>
  </si>
  <si>
    <t>PIIND</t>
  </si>
  <si>
    <t>PNB</t>
  </si>
  <si>
    <t>POLYCAB</t>
  </si>
  <si>
    <t>POWERGRID</t>
  </si>
  <si>
    <t>Media</t>
  </si>
  <si>
    <t>PVRINOX</t>
  </si>
  <si>
    <t>RAMCOCEM</t>
  </si>
  <si>
    <t>RBLBANK</t>
  </si>
  <si>
    <t>RECLTD</t>
  </si>
  <si>
    <t>RELIANCE</t>
  </si>
  <si>
    <t>SAIL</t>
  </si>
  <si>
    <t>SBICARD</t>
  </si>
  <si>
    <t>SBILIFE</t>
  </si>
  <si>
    <t>SBIN</t>
  </si>
  <si>
    <t>SHREECEM</t>
  </si>
  <si>
    <t>SIEMENS</t>
  </si>
  <si>
    <t>SRF</t>
  </si>
  <si>
    <t>SHRIRAMFIN</t>
  </si>
  <si>
    <t>SUNPHARMA</t>
  </si>
  <si>
    <t>SUNTV</t>
  </si>
  <si>
    <t>SYNGENE</t>
  </si>
  <si>
    <t>TATACHEM</t>
  </si>
  <si>
    <t>TATACOMM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</si>
  <si>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</si>
  <si>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</si>
  <si>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</si>
  <si>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</si>
  <si>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</si>
  <si>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</si>
  <si>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</si>
  <si>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</si>
  <si>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</si>
  <si>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</si>
  <si>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</si>
  <si>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</si>
  <si>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</si>
  <si>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</si>
  <si>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</si>
  <si>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</si>
  <si>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</si>
  <si>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ZYDUSLIFE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</si>
  <si>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</si>
  <si>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</si>
  <si>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</si>
  <si>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</si>
  <si>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</si>
  <si>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</si>
  <si>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</si>
  <si>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</si>
  <si>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</si>
  <si>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</si>
  <si>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</si>
  <si>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</si>
  <si>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</si>
  <si>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</si>
  <si>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</si>
  <si>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</si>
  <si>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</si>
  <si>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</si>
  <si>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</si>
  <si>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</si>
  <si>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</si>
  <si>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</si>
  <si>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</si>
  <si>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ADANIGREEN</t>
  </si>
  <si>
    <t>ATGL</t>
  </si>
  <si>
    <t>AWL</t>
  </si>
  <si>
    <t>DMART</t>
  </si>
  <si>
    <t>BAJAJHLDNG</t>
  </si>
  <si>
    <t>BANKINDIA</t>
  </si>
  <si>
    <t>CLEAN</t>
  </si>
  <si>
    <t>DELHIVERY</t>
  </si>
  <si>
    <t>EMAMILTD</t>
  </si>
  <si>
    <t>NYKAA</t>
  </si>
  <si>
    <t>FORTIS</t>
  </si>
  <si>
    <t>GLAND</t>
  </si>
  <si>
    <t>GSPL</t>
  </si>
  <si>
    <t>HINDZINC</t>
  </si>
  <si>
    <t>HONAUT</t>
  </si>
  <si>
    <t>ISEC</t>
  </si>
  <si>
    <t>INDIANB</t>
  </si>
  <si>
    <t>JSWENERGY</t>
  </si>
  <si>
    <t>LICI</t>
  </si>
  <si>
    <t>LINDEINDIA</t>
  </si>
  <si>
    <t>MAXHEALTH</t>
  </si>
  <si>
    <t>MSUMI</t>
  </si>
  <si>
    <t>NAM-INDIA</t>
  </si>
  <si>
    <t>OIL</t>
  </si>
  <si>
    <t>PAYTM</t>
  </si>
  <si>
    <t>POLICYBZR</t>
  </si>
  <si>
    <t>PATANJALI</t>
  </si>
  <si>
    <t>POONAWALLA</t>
  </si>
  <si>
    <t>PRESTIGE</t>
  </si>
  <si>
    <t>PGHH</t>
  </si>
  <si>
    <t>SONACOMS</t>
  </si>
  <si>
    <t>TATAELXSI</t>
  </si>
  <si>
    <t>TTML</t>
  </si>
  <si>
    <t>TORNTPOWER</t>
  </si>
  <si>
    <t>TRIDENT</t>
  </si>
  <si>
    <t>TIINDIA</t>
  </si>
  <si>
    <t>UNIONBANK</t>
  </si>
  <si>
    <t>VBL</t>
  </si>
  <si>
    <t>WHIRLPOOL</t>
  </si>
  <si>
    <t>YESBANK</t>
  </si>
  <si>
    <t>ZOMATO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</si>
  <si>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</si>
  <si>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</si>
  <si>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color rgb="FFFF0000"/>
        <rFont val="MS Sans Serif"/>
        <family val="2"/>
      </rPr>
      <t>Pivot Point:Intra day trading tool</t>
    </r>
  </si>
  <si>
    <t>Back To Main Page</t>
  </si>
  <si>
    <t xml:space="preserve"> </t>
  </si>
  <si>
    <t>360ONE</t>
  </si>
  <si>
    <t>3MINDIA</t>
  </si>
  <si>
    <t>AIAENG</t>
  </si>
  <si>
    <t>APLAPOLLO</t>
  </si>
  <si>
    <t>AAVAS</t>
  </si>
  <si>
    <t>AEGISCHEM</t>
  </si>
  <si>
    <t>AETHER</t>
  </si>
  <si>
    <t>AFFLE</t>
  </si>
  <si>
    <t>AJANTPHARM</t>
  </si>
  <si>
    <t>APLLTD</t>
  </si>
  <si>
    <t>ALKYLAMINE</t>
  </si>
  <si>
    <t>AMBER</t>
  </si>
  <si>
    <t>ANGELONE</t>
  </si>
  <si>
    <t>ANURAS</t>
  </si>
  <si>
    <t>APTUS</t>
  </si>
  <si>
    <t>ASAHIINDIA</t>
  </si>
  <si>
    <t>ASTERDM</t>
  </si>
  <si>
    <t>AVANTIFEED</t>
  </si>
  <si>
    <t>BEML</t>
  </si>
  <si>
    <t>BSE</t>
  </si>
  <si>
    <t>BALAMINES</t>
  </si>
  <si>
    <t>MAHABANK</t>
  </si>
  <si>
    <t>BAYERCROP</t>
  </si>
  <si>
    <t>BDL</t>
  </si>
  <si>
    <t>BIRLACORPN</t>
  </si>
  <si>
    <t>BLUEDART</t>
  </si>
  <si>
    <t>BLUESTARCO</t>
  </si>
  <si>
    <t>BBTC</t>
  </si>
  <si>
    <t>BORORENEW</t>
  </si>
  <si>
    <t>BRIGADE</t>
  </si>
  <si>
    <t>MAPMYINDIA</t>
  </si>
  <si>
    <t>CCL</t>
  </si>
  <si>
    <t>CESC</t>
  </si>
  <si>
    <t>CGPOWER</t>
  </si>
  <si>
    <t>CRISIL</t>
  </si>
  <si>
    <t>CSBBANK</t>
  </si>
  <si>
    <t>CAMPUS</t>
  </si>
  <si>
    <t>CGCL</t>
  </si>
  <si>
    <t>CARBORUNIV</t>
  </si>
  <si>
    <t>CASTROLIND</t>
  </si>
  <si>
    <t>CEATLTD</t>
  </si>
  <si>
    <t>CENTRALBK</t>
  </si>
  <si>
    <t>CDSL</t>
  </si>
  <si>
    <t>CENTURYPLY</t>
  </si>
  <si>
    <t>CENTURYTEX</t>
  </si>
  <si>
    <t>CERA</t>
  </si>
  <si>
    <t>CHALET</t>
  </si>
  <si>
    <t>CHEMPLASTS</t>
  </si>
  <si>
    <t>CHOLAHLDNG</t>
  </si>
  <si>
    <t>COCHINSHIP</t>
  </si>
  <si>
    <t>CAMS</t>
  </si>
  <si>
    <t>CREDITACC</t>
  </si>
  <si>
    <t>CYIENT</t>
  </si>
  <si>
    <t>DCMSHRIRAM</t>
  </si>
  <si>
    <t>DEEPAKFERT</t>
  </si>
  <si>
    <t>DEVYANI</t>
  </si>
  <si>
    <t>EIDPARRY</t>
  </si>
  <si>
    <t>EIHOTEL</t>
  </si>
  <si>
    <t>EPL</t>
  </si>
  <si>
    <t>EASEMYTRIP</t>
  </si>
  <si>
    <t>ELGIEQUIP</t>
  </si>
  <si>
    <t>ENDURANCE</t>
  </si>
  <si>
    <t>ENGINERSIN</t>
  </si>
  <si>
    <t>EQUITASBNK</t>
  </si>
  <si>
    <t>FDC</t>
  </si>
  <si>
    <t>FACT</t>
  </si>
  <si>
    <t>FINEORG</t>
  </si>
  <si>
    <t>FINCABLES</t>
  </si>
  <si>
    <t>FINPIPE</t>
  </si>
  <si>
    <t>FSL</t>
  </si>
  <si>
    <t>GMMPFAUDLR</t>
  </si>
  <si>
    <t>GICRE</t>
  </si>
  <si>
    <t>GLAXO</t>
  </si>
  <si>
    <t>GODFRYPHLP</t>
  </si>
  <si>
    <t>GODREJIND</t>
  </si>
  <si>
    <t>GRAPHITE</t>
  </si>
  <si>
    <t>GESHIP</t>
  </si>
  <si>
    <t>GRINDWELL</t>
  </si>
  <si>
    <t>GAEL</t>
  </si>
  <si>
    <t>FLUOROCHEM</t>
  </si>
  <si>
    <t>GPPL</t>
  </si>
  <si>
    <t>GSFC</t>
  </si>
  <si>
    <t>HEG</t>
  </si>
  <si>
    <t>HFCL</t>
  </si>
  <si>
    <t>HAPPSTMNDS</t>
  </si>
  <si>
    <t>HATSUN</t>
  </si>
  <si>
    <t>POWERINDIA</t>
  </si>
  <si>
    <t>HOMEFIRST</t>
  </si>
  <si>
    <t>HUDCO</t>
  </si>
  <si>
    <t>IDBI</t>
  </si>
  <si>
    <t>IFBIND</t>
  </si>
  <si>
    <t>IIFL</t>
  </si>
  <si>
    <t>IRB</t>
  </si>
  <si>
    <t>ITI</t>
  </si>
  <si>
    <t>IOB</t>
  </si>
  <si>
    <t>IRFC</t>
  </si>
  <si>
    <t>INDIGOPNTS</t>
  </si>
  <si>
    <t>JBCHEPHARM</t>
  </si>
  <si>
    <t>JBMA</t>
  </si>
  <si>
    <t>JKLAKSHMI</t>
  </si>
  <si>
    <t>JKPAPER</t>
  </si>
  <si>
    <t>JMFINANCIL</t>
  </si>
  <si>
    <t>JSL</t>
  </si>
  <si>
    <t>JUBLINGREA</t>
  </si>
  <si>
    <t>JUBLPHARMA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</si>
  <si>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</si>
  <si>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</si>
  <si>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</si>
  <si>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</si>
  <si>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</si>
  <si>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</si>
  <si>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</si>
  <si>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</si>
  <si>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KALYANKJIL</t>
  </si>
  <si>
    <t>KANSAINER</t>
  </si>
  <si>
    <t>KARURVYSYA</t>
  </si>
  <si>
    <t>KEC</t>
  </si>
  <si>
    <t>KIMS</t>
  </si>
  <si>
    <t>LATENTVIEW</t>
  </si>
  <si>
    <t>LXCHEM</t>
  </si>
  <si>
    <t>LEMONTREE</t>
  </si>
  <si>
    <t>MMTC</t>
  </si>
  <si>
    <t>MTARTECH</t>
  </si>
  <si>
    <t>LODHA</t>
  </si>
  <si>
    <t>MHRIL</t>
  </si>
  <si>
    <t>MAHLIFE</t>
  </si>
  <si>
    <t>MRPL</t>
  </si>
  <si>
    <t>MASTEK</t>
  </si>
  <si>
    <t>MAZDOCK</t>
  </si>
  <si>
    <t>MEDPLUS</t>
  </si>
  <si>
    <t>METROBRAND</t>
  </si>
  <si>
    <t>MOTILALOFS</t>
  </si>
  <si>
    <t>NATCOPHARM</t>
  </si>
  <si>
    <t>NBCC</t>
  </si>
  <si>
    <t>NCC</t>
  </si>
  <si>
    <t>NHPC</t>
  </si>
  <si>
    <t>NLCINDIA</t>
  </si>
  <si>
    <t>NOCIL</t>
  </si>
  <si>
    <t>NH</t>
  </si>
  <si>
    <t>NETWORK18</t>
  </si>
  <si>
    <t>NUVOCO</t>
  </si>
  <si>
    <t>OLECTRA</t>
  </si>
  <si>
    <t>PCBL</t>
  </si>
  <si>
    <t>PNBHOUSING</t>
  </si>
  <si>
    <t>PNCINFRA</t>
  </si>
  <si>
    <t>PHOENIXLTD</t>
  </si>
  <si>
    <t>PPLPHARMA</t>
  </si>
  <si>
    <t>POLYMED</t>
  </si>
  <si>
    <t>PRAJIND</t>
  </si>
  <si>
    <t>PRINCEPIPE</t>
  </si>
  <si>
    <t>PRSMJOHNSN</t>
  </si>
  <si>
    <t>QUESS</t>
  </si>
  <si>
    <t>RHIM</t>
  </si>
  <si>
    <t>RITES</t>
  </si>
  <si>
    <t>RADICO</t>
  </si>
  <si>
    <t>RVNL</t>
  </si>
  <si>
    <t>RAINBOW</t>
  </si>
  <si>
    <t>RAJESHEXPO</t>
  </si>
  <si>
    <t>RCF</t>
  </si>
  <si>
    <t>RATNAMANI</t>
  </si>
  <si>
    <t>RTNINDIA</t>
  </si>
  <si>
    <t>RAYMOND</t>
  </si>
  <si>
    <t>REDINGTON</t>
  </si>
  <si>
    <t>RBA</t>
  </si>
  <si>
    <t>ROUTE</t>
  </si>
  <si>
    <t>SJVN</t>
  </si>
  <si>
    <t>SKFINDIA</t>
  </si>
  <si>
    <t>SANOFI</t>
  </si>
  <si>
    <t>SAPPHIRE</t>
  </si>
  <si>
    <t>SCHAEFFLER</t>
  </si>
  <si>
    <t>RENUKA</t>
  </si>
  <si>
    <t>SHYAMMETL</t>
  </si>
  <si>
    <t>SOBHA</t>
  </si>
  <si>
    <t>SOLARINDS</t>
  </si>
  <si>
    <t>SONATSOFTW</t>
  </si>
  <si>
    <t>STARHEALTH</t>
  </si>
  <si>
    <t>SWSOLAR</t>
  </si>
  <si>
    <t>STLTECH</t>
  </si>
  <si>
    <t>SUMICHEM</t>
  </si>
  <si>
    <t>SPARC</t>
  </si>
  <si>
    <t>SUNDARMFIN</t>
  </si>
  <si>
    <t>SUNDRMFAST</t>
  </si>
  <si>
    <t>SUNTECK</t>
  </si>
  <si>
    <t>SUPREMEIND</t>
  </si>
  <si>
    <t>SUVENPHAR</t>
  </si>
  <si>
    <t>SUZLON</t>
  </si>
  <si>
    <t>SWANENERGY</t>
  </si>
  <si>
    <t>TV18BRDCST</t>
  </si>
  <si>
    <t>TANLA</t>
  </si>
  <si>
    <t>TATAINVEST</t>
  </si>
  <si>
    <t>TATAMTRDVR</t>
  </si>
  <si>
    <t>TEJASNET</t>
  </si>
  <si>
    <t>NIACL</t>
  </si>
  <si>
    <t>THERMAX</t>
  </si>
  <si>
    <t>TIMKEN</t>
  </si>
  <si>
    <t>TCI</t>
  </si>
  <si>
    <t>TRIVENI</t>
  </si>
  <si>
    <t>TRITURBINE</t>
  </si>
  <si>
    <t>UCOBANK</t>
  </si>
  <si>
    <t>UNOMINDA</t>
  </si>
  <si>
    <t>UTIAMC</t>
  </si>
  <si>
    <t>VGUARD</t>
  </si>
  <si>
    <t>VIPIND</t>
  </si>
  <si>
    <t>VAIBHAVGBL</t>
  </si>
  <si>
    <t>VTL</t>
  </si>
  <si>
    <t>VARROC</t>
  </si>
  <si>
    <t>MANYAVAR</t>
  </si>
  <si>
    <t>VIJAYA</t>
  </si>
  <si>
    <t>WELCORP</t>
  </si>
  <si>
    <t>WESTLIFE</t>
  </si>
  <si>
    <t>ZFCVINDIA</t>
  </si>
  <si>
    <t>ZENSARTECH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</si>
  <si>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color rgb="FFFF0000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</si>
  <si>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</si>
  <si>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</si>
  <si>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</si>
  <si>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</si>
  <si>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</si>
  <si>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</si>
  <si>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</si>
  <si>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</si>
  <si>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</si>
  <si>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</si>
  <si>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</si>
  <si>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</si>
  <si>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</si>
  <si>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</si>
  <si>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</si>
  <si>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</si>
  <si>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</si>
  <si>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</si>
  <si>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</si>
  <si>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</si>
  <si>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</si>
  <si>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</si>
  <si>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</si>
  <si>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</si>
  <si>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</si>
  <si>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Market Closing Price</t>
  </si>
  <si>
    <t>Accu</t>
  </si>
  <si>
    <t>Open</t>
  </si>
  <si>
    <t>Successful</t>
  </si>
  <si>
    <t>CLBS = Closing Basis ***</t>
  </si>
  <si>
    <t>Dividend adjusted &lt;&gt;</t>
  </si>
  <si>
    <t>Reinitiated $</t>
  </si>
  <si>
    <t>Part book {}</t>
  </si>
  <si>
    <t>s</t>
  </si>
  <si>
    <t>Revised stoploss #</t>
  </si>
  <si>
    <t>Stop Loss</t>
  </si>
  <si>
    <t>Profit / Loss per Share/Lot</t>
  </si>
  <si>
    <t>Buy</t>
  </si>
  <si>
    <t>Unsuccessful</t>
  </si>
  <si>
    <t>Master Trade High Risk</t>
  </si>
  <si>
    <t>Profit / Loss per share</t>
  </si>
  <si>
    <t>Gain / Loss  per Lot</t>
  </si>
  <si>
    <t>Lot</t>
  </si>
  <si>
    <t xml:space="preserve">Master Trade Medium Risk </t>
  </si>
  <si>
    <t xml:space="preserve">Profit/ Loss per lot </t>
  </si>
  <si>
    <t>Neutral</t>
  </si>
  <si>
    <t>Profit of Rs.21/-</t>
  </si>
  <si>
    <t>Profit of Rs.47.5/-</t>
  </si>
  <si>
    <t>Profit of Rs.100/-</t>
  </si>
  <si>
    <t>Techno -Funda  (positional)</t>
  </si>
  <si>
    <t>95-100</t>
  </si>
  <si>
    <t>.................</t>
  </si>
  <si>
    <t xml:space="preserve">Investment Idea </t>
  </si>
  <si>
    <t>Point of Review</t>
  </si>
  <si>
    <t>Close Rate</t>
  </si>
  <si>
    <t>Gain / Loss  %</t>
  </si>
  <si>
    <t>L&amp;T Finance Holding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</si>
  <si>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</si>
  <si>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</si>
  <si>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</si>
  <si>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</si>
  <si>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</si>
  <si>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</si>
  <si>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</si>
  <si>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</si>
  <si>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</si>
  <si>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</si>
  <si>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</si>
  <si>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</si>
  <si>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</si>
  <si>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</si>
  <si>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</si>
  <si>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</si>
  <si>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</si>
  <si>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</si>
  <si>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</si>
  <si>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</si>
  <si>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</si>
  <si>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</si>
  <si>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</si>
  <si>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</si>
  <si>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</si>
  <si>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</si>
  <si>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</si>
  <si>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</si>
  <si>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</si>
  <si>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</si>
  <si>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</si>
  <si>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</si>
  <si>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</si>
  <si>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</si>
  <si>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</si>
  <si>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</si>
  <si>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</si>
  <si>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</si>
  <si>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</si>
  <si>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</si>
  <si>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</si>
  <si>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</si>
  <si>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</si>
  <si>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</si>
  <si>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</si>
  <si>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</si>
  <si>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</si>
  <si>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</si>
  <si>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</si>
  <si>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</si>
  <si>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</si>
  <si>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</si>
  <si>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</si>
  <si>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</si>
  <si>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</si>
  <si>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</si>
  <si>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</si>
  <si>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</si>
  <si>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</si>
  <si>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</si>
  <si>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</si>
  <si>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</si>
  <si>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</si>
  <si>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</si>
  <si>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</si>
  <si>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</si>
  <si>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</si>
  <si>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</si>
  <si>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</si>
  <si>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</si>
  <si>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</si>
  <si>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</si>
  <si>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</si>
  <si>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</si>
  <si>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</si>
  <si>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</si>
  <si>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</si>
  <si>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</si>
  <si>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</si>
  <si>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</si>
  <si>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</si>
  <si>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</si>
  <si>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</si>
  <si>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</si>
  <si>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</si>
  <si>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</si>
  <si>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</si>
  <si>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</si>
  <si>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</si>
  <si>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</si>
  <si>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</si>
  <si>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</si>
  <si>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</si>
  <si>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</si>
  <si>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</si>
  <si>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</si>
  <si>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</si>
  <si>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</si>
  <si>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</si>
  <si>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</si>
  <si>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</si>
  <si>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</si>
  <si>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DCBBANK</t>
  </si>
  <si>
    <t>ORIENTREF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</si>
  <si>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</si>
  <si>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</si>
  <si>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</si>
  <si>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</si>
  <si>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</si>
  <si>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</si>
  <si>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</si>
  <si>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</si>
  <si>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</si>
  <si>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</si>
  <si>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</si>
  <si>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</si>
  <si>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</si>
  <si>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</si>
  <si>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</si>
  <si>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</si>
  <si>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</si>
  <si>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</si>
  <si>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MAYURUNIQ</t>
  </si>
  <si>
    <t>SHK</t>
  </si>
  <si>
    <t>Loss of Rs.37.75/-</t>
  </si>
  <si>
    <t>SKIPPER</t>
  </si>
  <si>
    <t>CAMLINFINE$</t>
  </si>
  <si>
    <t>Profit of Rs.15.00/-</t>
  </si>
  <si>
    <t>GNA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</si>
  <si>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</si>
  <si>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</si>
  <si>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</si>
  <si>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</si>
  <si>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</si>
  <si>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</si>
  <si>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</si>
  <si>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</si>
  <si>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</si>
  <si>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Profit of Rs.25/-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</si>
  <si>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</si>
  <si>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</si>
  <si>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</si>
  <si>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</si>
  <si>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</si>
  <si>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</si>
  <si>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</si>
  <si>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>HEIDELBERG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</si>
  <si>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</si>
  <si>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</si>
  <si>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</si>
  <si>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</si>
  <si>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</si>
  <si>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</si>
  <si>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</si>
  <si>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GULFOILLUB</t>
  </si>
  <si>
    <t>DBCORP</t>
  </si>
  <si>
    <t>Profit of Rs.42/-</t>
  </si>
  <si>
    <t xml:space="preserve">BRIGADE </t>
  </si>
  <si>
    <t>Profit of Rs.61.25/-</t>
  </si>
  <si>
    <t>ITDCEM</t>
  </si>
  <si>
    <t>Loss of Rs.65 /-</t>
  </si>
  <si>
    <t>ALLCARGO</t>
  </si>
  <si>
    <t>Loss of Rs.16.75/-</t>
  </si>
  <si>
    <t>Profit of Rs.191.50/-</t>
  </si>
  <si>
    <t>GREAVESCOT</t>
  </si>
  <si>
    <t>Profit of Rs.10.40</t>
  </si>
  <si>
    <t>MOLDTKPAC</t>
  </si>
  <si>
    <t>Profit of Rs.65.5</t>
  </si>
  <si>
    <t>Loss of Rs.145.60/-</t>
  </si>
  <si>
    <t>PHILIPCARB</t>
  </si>
  <si>
    <t>Loss of Rs.127.80/-</t>
  </si>
  <si>
    <t>Profit of Rs.75.10</t>
  </si>
  <si>
    <t>Profit of Rs.0.53/-</t>
  </si>
  <si>
    <t>FCONSUMER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</si>
  <si>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</si>
  <si>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</si>
  <si>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</si>
  <si>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</si>
  <si>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</si>
  <si>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</si>
  <si>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</si>
  <si>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</si>
  <si>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Rs.1/-</t>
  </si>
  <si>
    <t>Profit of Rs.60/-</t>
  </si>
  <si>
    <t>KEC$</t>
  </si>
  <si>
    <t>Profit of Rs.55.50/-</t>
  </si>
  <si>
    <t>MGL$</t>
  </si>
  <si>
    <t>Profit of Rs.235/-</t>
  </si>
  <si>
    <t>JKPAPER$</t>
  </si>
  <si>
    <t>Profit of Rs.30/-</t>
  </si>
  <si>
    <t>RADICO$</t>
  </si>
  <si>
    <t>MOLDTKPAC$</t>
  </si>
  <si>
    <t>Profit of Rs.82.5/-</t>
  </si>
  <si>
    <t>PSPPROJECT</t>
  </si>
  <si>
    <t>Profit of Rs.18.50/-</t>
  </si>
  <si>
    <t>Profit of Rs.170/-</t>
  </si>
  <si>
    <t>Profit of Rs.60.50/-</t>
  </si>
  <si>
    <t>MIDHANI</t>
  </si>
  <si>
    <t>Profit of Rs.49/-</t>
  </si>
  <si>
    <t>Profit of Rs.67.5/-</t>
  </si>
  <si>
    <t>Profit of Rs.108/-</t>
  </si>
  <si>
    <t>HUHTAMAKI</t>
  </si>
  <si>
    <t>Loss of Rs.42.50/-</t>
  </si>
  <si>
    <t>FILATEX</t>
  </si>
  <si>
    <t>IRCON</t>
  </si>
  <si>
    <t>Profiit of Rs.210/-</t>
  </si>
  <si>
    <t>ACE</t>
  </si>
  <si>
    <t>DHANUKA</t>
  </si>
  <si>
    <t>GRSE</t>
  </si>
  <si>
    <t>GRAVITA</t>
  </si>
  <si>
    <t>3290-3330</t>
  </si>
  <si>
    <t>Re-initiated $</t>
  </si>
  <si>
    <t>KPIL</t>
  </si>
  <si>
    <t>CIEINDIA</t>
  </si>
  <si>
    <t>ADANIPOWER</t>
  </si>
  <si>
    <t>ACI</t>
  </si>
  <si>
    <t>APARINDS</t>
  </si>
  <si>
    <t>BIKAJI</t>
  </si>
  <si>
    <t>BLS</t>
  </si>
  <si>
    <t>CRAFTSMAN</t>
  </si>
  <si>
    <t>DATAPATTNS</t>
  </si>
  <si>
    <t>ERIS</t>
  </si>
  <si>
    <t>FIVESTAR</t>
  </si>
  <si>
    <t>KFINTECH</t>
  </si>
  <si>
    <t>KSB</t>
  </si>
  <si>
    <t>MEDANTA</t>
  </si>
  <si>
    <t>NSLNISP</t>
  </si>
  <si>
    <t>% Change in OI</t>
  </si>
  <si>
    <t>MINDACORP</t>
  </si>
  <si>
    <t>MANKIND</t>
  </si>
  <si>
    <t>RKFORGE</t>
  </si>
  <si>
    <t>Profiit of Rs.65/-</t>
  </si>
  <si>
    <t>Profiit of Rs.145/-</t>
  </si>
  <si>
    <t>Profiit of Rs.42.50/-</t>
  </si>
  <si>
    <t>ISGEC</t>
  </si>
  <si>
    <t>370-375</t>
  </si>
  <si>
    <t>CAPLIPOINT</t>
  </si>
  <si>
    <t>Second Buying Date</t>
  </si>
  <si>
    <t>ARE&amp;M</t>
  </si>
  <si>
    <t>ADORWELD</t>
  </si>
  <si>
    <t>AHLUCONT</t>
  </si>
  <si>
    <t>800-815</t>
  </si>
  <si>
    <t>1500-1520</t>
  </si>
  <si>
    <t>Sell</t>
  </si>
  <si>
    <t>POWERMECH</t>
  </si>
  <si>
    <t>3650-3690</t>
  </si>
  <si>
    <t>825-835</t>
  </si>
  <si>
    <t>Profiit of Rs.20/-</t>
  </si>
  <si>
    <t>1495-1505</t>
  </si>
  <si>
    <t>AUTOAXLES</t>
  </si>
  <si>
    <t>2120-2130</t>
  </si>
  <si>
    <t>ADANIENSOL</t>
  </si>
  <si>
    <t>ALOKINDS</t>
  </si>
  <si>
    <t>CONCORDBIO</t>
  </si>
  <si>
    <t>GILLETTE</t>
  </si>
  <si>
    <t>GLS</t>
  </si>
  <si>
    <t>GPIL</t>
  </si>
  <si>
    <t>JINDALSAW</t>
  </si>
  <si>
    <t>KAYNES</t>
  </si>
  <si>
    <t>SAFARI</t>
  </si>
  <si>
    <t>SAREGAMA</t>
  </si>
  <si>
    <t>SYRMA</t>
  </si>
  <si>
    <t>UJJIVANSFB</t>
  </si>
  <si>
    <t>USHAMART</t>
  </si>
  <si>
    <t>WELSPUNLIV</t>
  </si>
  <si>
    <t>2080-2100</t>
  </si>
  <si>
    <t>48-52</t>
  </si>
  <si>
    <t>920-930</t>
  </si>
  <si>
    <t>37.3-41.30</t>
  </si>
  <si>
    <t>2485-2585</t>
  </si>
  <si>
    <t>2800-3000</t>
  </si>
  <si>
    <t>MULTIPLIER SHARE &amp; STOCK ADVISORS PRIVATE LIMITED</t>
  </si>
  <si>
    <t>2150-2350</t>
  </si>
  <si>
    <t>Chemicals</t>
  </si>
  <si>
    <t>Profit of Rs.20/-</t>
  </si>
  <si>
    <t>5050-5300</t>
  </si>
  <si>
    <t>730-740</t>
  </si>
  <si>
    <t>NILKAMAL</t>
  </si>
  <si>
    <t>1705-1750</t>
  </si>
  <si>
    <t>1875-2000</t>
  </si>
  <si>
    <t>Profiit of Rs.15/-</t>
  </si>
  <si>
    <t>180-195</t>
  </si>
  <si>
    <t>Profit of Rs.24/-</t>
  </si>
  <si>
    <t>1320-1330</t>
  </si>
  <si>
    <t>LTF</t>
  </si>
  <si>
    <t>TATACONSUM MAY FUT</t>
  </si>
  <si>
    <t>1128-1150</t>
  </si>
  <si>
    <t>NSE</t>
  </si>
  <si>
    <t>NIFTY 21800 PE 30 MAY</t>
  </si>
  <si>
    <t>NIFTY 23200 CE 30 MAY</t>
  </si>
  <si>
    <t>695-730</t>
  </si>
  <si>
    <t>180-190</t>
  </si>
  <si>
    <t>1600-1700</t>
  </si>
  <si>
    <t>SIPTL</t>
  </si>
  <si>
    <t>KOTAKBANK 1600 CE 30 MAY</t>
  </si>
  <si>
    <t>KOTAKBANK 1660 CE 30 MAY</t>
  </si>
  <si>
    <t>Profit of Rs.7/-</t>
  </si>
  <si>
    <t>NIFTY 22700 PE 2-MAY</t>
  </si>
  <si>
    <t>80-120</t>
  </si>
  <si>
    <t>Profit of Rs.25.5/-</t>
  </si>
  <si>
    <t>NIFTY 22600 CE 2-MAY</t>
  </si>
  <si>
    <t>NIFTY 22750 CE 2-MAY</t>
  </si>
  <si>
    <t>JUBLFOOD MAY FUT</t>
  </si>
  <si>
    <t>468-478</t>
  </si>
  <si>
    <t>ASIANPAINT MAY FUT</t>
  </si>
  <si>
    <t>3055-3108</t>
  </si>
  <si>
    <t>Retail Research Technical Calls &amp; Fundamental Performance Report for the month of May-2024</t>
  </si>
  <si>
    <t>NIFTY 22800 PE 9-MAY</t>
  </si>
  <si>
    <t>NIFTY 22600 PE 9-MAY</t>
  </si>
  <si>
    <t>Profit of Rs.33/-</t>
  </si>
  <si>
    <t>FINNIFTY 21950 CE 7-MAY</t>
  </si>
  <si>
    <t>160-200</t>
  </si>
  <si>
    <t>BANKNIFTY 49200 CE 8-MAY</t>
  </si>
  <si>
    <t>400-500</t>
  </si>
  <si>
    <t>Profit of Rs.65/-</t>
  </si>
  <si>
    <t>Loss of Rs.42/-</t>
  </si>
  <si>
    <t>Loss of Rs.52.5/-</t>
  </si>
  <si>
    <t>Profit of Rs.8.5/-</t>
  </si>
  <si>
    <t>Profit of Rs.11.5/-</t>
  </si>
  <si>
    <t>Loss of Rs.04/-</t>
  </si>
  <si>
    <t>464-473</t>
  </si>
  <si>
    <t>490-500</t>
  </si>
  <si>
    <t>Profit of Rs.10.5/-</t>
  </si>
  <si>
    <t>Profit of Rs.205/-</t>
  </si>
  <si>
    <t>SBIN MAY FUT</t>
  </si>
  <si>
    <t>820-835</t>
  </si>
  <si>
    <t>BANKNIFTY 48900 CE 8-MAY</t>
  </si>
  <si>
    <t>480-580</t>
  </si>
  <si>
    <t>Loss of Rs.105/-</t>
  </si>
  <si>
    <t>GUJTLRM</t>
  </si>
  <si>
    <t>HDFCLIFE MAY FUT</t>
  </si>
  <si>
    <t>550-542</t>
  </si>
  <si>
    <t>NIFTY 22400 PE 09-MAY</t>
  </si>
  <si>
    <t>110-140</t>
  </si>
  <si>
    <t>432-442</t>
  </si>
  <si>
    <t>468-495</t>
  </si>
  <si>
    <t>FINNIFTY 21650 CE 07-MAY</t>
  </si>
  <si>
    <t>90-130</t>
  </si>
  <si>
    <t>Loss of Rs.36/-</t>
  </si>
  <si>
    <t>Loss of Rs.15/-</t>
  </si>
  <si>
    <t>UPL MAY FUT</t>
  </si>
  <si>
    <t>466-458</t>
  </si>
  <si>
    <t>HAVELLS MAY FUT</t>
  </si>
  <si>
    <t>1701-1722</t>
  </si>
  <si>
    <t>FEDERALBNK MAY FUT</t>
  </si>
  <si>
    <t>163-165</t>
  </si>
  <si>
    <t>VEDL 390 PE MAY</t>
  </si>
  <si>
    <t>VEDL 380 PE MAY</t>
  </si>
  <si>
    <t>Profit of Rs.0.90/-</t>
  </si>
  <si>
    <t>BANKNIFTY 48300 PE 08-MAY</t>
  </si>
  <si>
    <t>350-450</t>
  </si>
  <si>
    <t>Profit of Rs.0.5/-</t>
  </si>
  <si>
    <t>Profit of Rs.17/-</t>
  </si>
  <si>
    <t>AXISBANK MAY FUT</t>
  </si>
  <si>
    <t>1148-1165</t>
  </si>
  <si>
    <t>Loss of Rs.8/-</t>
  </si>
  <si>
    <t>NIFTY 22300 PE 09-MAY</t>
  </si>
  <si>
    <t>120-200</t>
  </si>
  <si>
    <t>NIFTY 23000 CE 30 MAY</t>
  </si>
  <si>
    <t>Profit of Rs.26/-</t>
  </si>
  <si>
    <t>Loss of Rs.2.5/-</t>
  </si>
  <si>
    <t>RGRL</t>
  </si>
  <si>
    <t>NIFTY 22200 PE 9 MAY</t>
  </si>
  <si>
    <t>NIFTY 22250 CE 9 MAY</t>
  </si>
  <si>
    <t>Profit of Rs.39.5/-</t>
  </si>
  <si>
    <t>RELIANCE MAY FUT</t>
  </si>
  <si>
    <t>2868-2910</t>
  </si>
  <si>
    <t>NIFTY 22150 CE 9 MAY</t>
  </si>
  <si>
    <t>100-150</t>
  </si>
  <si>
    <t>LT 3380 CE MAY</t>
  </si>
  <si>
    <t>LT 3460 CE MAY</t>
  </si>
  <si>
    <t>BANKNIFTY 48000 CE 15 MAY</t>
  </si>
  <si>
    <t>450-550</t>
  </si>
  <si>
    <t>DIXON MAY FUT</t>
  </si>
  <si>
    <t>8545-8650</t>
  </si>
  <si>
    <t>ASTRAL MAY FUT</t>
  </si>
  <si>
    <t>2108-2140</t>
  </si>
  <si>
    <t>Loss of Rs.85/-</t>
  </si>
  <si>
    <t>Profit of Rs.4/-</t>
  </si>
  <si>
    <t>Loss of Rs.50/-</t>
  </si>
  <si>
    <t>Loss of Rs.7/-</t>
  </si>
  <si>
    <t>Profit of Rs.2/-</t>
  </si>
  <si>
    <t>NIFTY 22000 PE 16 MAY</t>
  </si>
  <si>
    <t>200-250</t>
  </si>
  <si>
    <t>BANKNIFTY 47700 PE 15 MAY</t>
  </si>
  <si>
    <t>Profit of Rs.3/-</t>
  </si>
  <si>
    <t>Profit of Rs.13/-</t>
  </si>
  <si>
    <t>Profit of Rs.27/-</t>
  </si>
  <si>
    <t>Profit of Rs.72.5/-</t>
  </si>
  <si>
    <t>ETT</t>
  </si>
  <si>
    <t>RDS CORPORATE SERVICES PRIVATE LIMITED</t>
  </si>
  <si>
    <t>GRAVITON RESEARCH CAPITAL LLP</t>
  </si>
  <si>
    <t>TRU</t>
  </si>
  <si>
    <t>TruCap Finance Limited</t>
  </si>
  <si>
    <t>IND SWIFT LABORATORIES LIMITED</t>
  </si>
  <si>
    <t>BANKNIFTY 47300 CE 15 MAY</t>
  </si>
  <si>
    <t>Profit of Rs.16/-</t>
  </si>
  <si>
    <t>Profit of Rs.7.5/-</t>
  </si>
  <si>
    <t>Loss of Rs.12.5 /-</t>
  </si>
  <si>
    <t>NIFTY 21900 CE 16 MAY</t>
  </si>
  <si>
    <t>200-280</t>
  </si>
  <si>
    <t>Profit of Rs.35/-</t>
  </si>
  <si>
    <t>Profit of Rs.80/-</t>
  </si>
  <si>
    <t>MIDCPNIFTY 10825 CE 13 MAY</t>
  </si>
  <si>
    <t>50-65</t>
  </si>
  <si>
    <t>Profit of Rs.11.5-</t>
  </si>
  <si>
    <t>FINNIFTY 21200 CE 14 MAY</t>
  </si>
  <si>
    <t>95-125</t>
  </si>
  <si>
    <t>Loss of Rs.26/-</t>
  </si>
  <si>
    <t>JINDALSTEL MAY FUT</t>
  </si>
  <si>
    <t>957-974</t>
  </si>
  <si>
    <t>Profit of Rs.2.5/-</t>
  </si>
  <si>
    <t>CUMMINSIND MAY FUT</t>
  </si>
  <si>
    <t>3544-3579</t>
  </si>
  <si>
    <t>FINNIFTY 21300 PE 14 MAY</t>
  </si>
  <si>
    <t>440-460</t>
  </si>
  <si>
    <t>FINNIFTY 21250 CE 14 MAY</t>
  </si>
  <si>
    <t>NIFTY MAY FUT</t>
  </si>
  <si>
    <t>NIFTY 22300 CE 16-MAY</t>
  </si>
  <si>
    <t>Profit of Rs.108.5/-</t>
  </si>
  <si>
    <t>480-490</t>
  </si>
  <si>
    <t>Profit of Rs.14.5/-</t>
  </si>
  <si>
    <t>FTL</t>
  </si>
  <si>
    <t>GREEN PEAKS ENTERPRISES LLP</t>
  </si>
  <si>
    <t>MANSI SHARE AND STOCK ADVISORS PVT LTD</t>
  </si>
  <si>
    <t>HINDMOTORS</t>
  </si>
  <si>
    <t>Hindustan Motors Limited</t>
  </si>
  <si>
    <t>SAHASTRAA ADVISORS PRIVATE LIMITED</t>
  </si>
  <si>
    <t>TOPGAIN FINANCE PRIVATE LIMITED</t>
  </si>
  <si>
    <t>TVSMOTOR MAY FUT</t>
  </si>
  <si>
    <t>HCLTECH MAY FUT</t>
  </si>
  <si>
    <t>1355-1385</t>
  </si>
  <si>
    <t>2155-2185</t>
  </si>
  <si>
    <t>BANKNIFTY 47600 CE 15 MAY</t>
  </si>
  <si>
    <t>180-270</t>
  </si>
  <si>
    <t>Profit of Rs.19.5/-</t>
  </si>
  <si>
    <t>Loss of Rs.29/-</t>
  </si>
  <si>
    <t>Profit of Rs.9.5/-</t>
  </si>
  <si>
    <t>Accu &lt;&gt;</t>
  </si>
  <si>
    <t>3752-3852</t>
  </si>
  <si>
    <t>4072-4172</t>
  </si>
  <si>
    <t>1425.5-1477.5</t>
  </si>
  <si>
    <t>1610.5-1730.5</t>
  </si>
  <si>
    <t>1805-1955</t>
  </si>
  <si>
    <t>1292-1342</t>
  </si>
  <si>
    <t>1417-1492</t>
  </si>
  <si>
    <t>CHANDRIMA</t>
  </si>
  <si>
    <t>ANILKUMAR</t>
  </si>
  <si>
    <t>SETU SECURITIES PVT. LTD.</t>
  </si>
  <si>
    <t>MANSI SHARE &amp; STOCK ADVISORS PRIVATE LIMITED</t>
  </si>
  <si>
    <t>GCONNECT</t>
  </si>
  <si>
    <t>GOLKONDA</t>
  </si>
  <si>
    <t>MIKY KIRTIKUMAR SHAH</t>
  </si>
  <si>
    <t>NOBLE POLYMERS LIMITED NOBLE</t>
  </si>
  <si>
    <t>SHUBHAM ASHOKBHAI PATEL</t>
  </si>
  <si>
    <t>NIKHIL RAJESH SINGH</t>
  </si>
  <si>
    <t>KONNDOR</t>
  </si>
  <si>
    <t>DEVKANT SYNTHETICS INDIA PRIVATE LIMITED</t>
  </si>
  <si>
    <t>KADOLI INVESTMENT P LTD</t>
  </si>
  <si>
    <t>LLFICL</t>
  </si>
  <si>
    <t>NBFOOT</t>
  </si>
  <si>
    <t>OSIAJEE</t>
  </si>
  <si>
    <t>REEMA SAROYA</t>
  </si>
  <si>
    <t>SAWABUSI</t>
  </si>
  <si>
    <t>CAMELLIA TRADEX PRIVATE LIMITED</t>
  </si>
  <si>
    <t>SONALIS</t>
  </si>
  <si>
    <t>STAL</t>
  </si>
  <si>
    <t>STARLITE</t>
  </si>
  <si>
    <t>SUUMAYA</t>
  </si>
  <si>
    <t>TITANIN</t>
  </si>
  <si>
    <t>VIVAA</t>
  </si>
  <si>
    <t>MANJU DEVI</t>
  </si>
  <si>
    <t>MOS</t>
  </si>
  <si>
    <t>Mos Utility Limited</t>
  </si>
  <si>
    <t>SUMICKSHA BANSAL</t>
  </si>
  <si>
    <t>SANG-RE</t>
  </si>
  <si>
    <t>Sanginita Chemicals Ltd</t>
  </si>
  <si>
    <t>SRESTHA FINVEST LIMITED</t>
  </si>
  <si>
    <t>SLONE</t>
  </si>
  <si>
    <t>Slone Infosystems Limited</t>
  </si>
  <si>
    <t>SETU SECURITIES PVT LTD</t>
  </si>
  <si>
    <t>KEL</t>
  </si>
  <si>
    <t>Kundan Edifice Limited</t>
  </si>
  <si>
    <t>Profit of Rs.19/-</t>
  </si>
  <si>
    <t>H</t>
  </si>
  <si>
    <t>K</t>
  </si>
  <si>
    <t>N</t>
  </si>
  <si>
    <t>V</t>
  </si>
  <si>
    <t>J</t>
  </si>
  <si>
    <t>R</t>
  </si>
  <si>
    <t>D</t>
  </si>
  <si>
    <t>Profit of Rs.24.5/-</t>
  </si>
  <si>
    <t>NIFTY 22200 CE 16 MAY</t>
  </si>
  <si>
    <t>BANKNIFTY 47700 CE 22 MAY</t>
  </si>
  <si>
    <t>BANKNIFTY 48000 CE 22 MAY</t>
  </si>
  <si>
    <t>810-830</t>
  </si>
  <si>
    <t>2500-2600</t>
  </si>
  <si>
    <t>Profit of Rs.12.75/-</t>
  </si>
  <si>
    <t>Profit of Rs.10/-</t>
  </si>
  <si>
    <t>INFY MAY FUT</t>
  </si>
  <si>
    <t>1481-1508</t>
  </si>
  <si>
    <t>2307.5-2237.5</t>
  </si>
  <si>
    <t>1454-1456</t>
  </si>
  <si>
    <t>NIFTYNXT50</t>
  </si>
  <si>
    <t>ANANDRATHI</t>
  </si>
  <si>
    <t>ASTRAZEN</t>
  </si>
  <si>
    <t>CELLO</t>
  </si>
  <si>
    <t>CHENNPETRO</t>
  </si>
  <si>
    <t>DOMS</t>
  </si>
  <si>
    <t>ELECON</t>
  </si>
  <si>
    <t>GMDCLTD</t>
  </si>
  <si>
    <t>HBLPOWER</t>
  </si>
  <si>
    <t>HAPPYFORGE</t>
  </si>
  <si>
    <t>HSCL</t>
  </si>
  <si>
    <t>HONASA</t>
  </si>
  <si>
    <t>INOXWIND</t>
  </si>
  <si>
    <t>JSWINFRA</t>
  </si>
  <si>
    <t>JAIBALAJI</t>
  </si>
  <si>
    <t>J&amp;KBANK</t>
  </si>
  <si>
    <t>JIOFIN</t>
  </si>
  <si>
    <t>JWL</t>
  </si>
  <si>
    <t>LLOYDSME</t>
  </si>
  <si>
    <t>MAHSEAMLES</t>
  </si>
  <si>
    <t>NUVAMA</t>
  </si>
  <si>
    <t>RRKABEL</t>
  </si>
  <si>
    <t>RAILTEL</t>
  </si>
  <si>
    <t>SBFC</t>
  </si>
  <si>
    <t>SCHNEIDER</t>
  </si>
  <si>
    <t>SIGNATURE</t>
  </si>
  <si>
    <t>TVSSCS</t>
  </si>
  <si>
    <t>TMB</t>
  </si>
  <si>
    <t>TATATECH</t>
  </si>
  <si>
    <t>TITAGARH</t>
  </si>
  <si>
    <t>ECLERX</t>
  </si>
  <si>
    <t>AIKPIPES</t>
  </si>
  <si>
    <t>SHIVARJUN BYRAPANENI RAO</t>
  </si>
  <si>
    <t>VICCO PRODUCTS BOMBAY PRIVATE LIMITED</t>
  </si>
  <si>
    <t>BOMBCYC</t>
  </si>
  <si>
    <t>PANNALAL BHANSALI</t>
  </si>
  <si>
    <t>CONTICON</t>
  </si>
  <si>
    <t>VIVEK KANDA</t>
  </si>
  <si>
    <t>DRONACHRYA</t>
  </si>
  <si>
    <t>ASHISH PANNALAL NANDA</t>
  </si>
  <si>
    <t>EXHICON</t>
  </si>
  <si>
    <t>SYED WAQAR ABBAS NAQVI</t>
  </si>
  <si>
    <t>RIDDHI LALITBHAI VASA</t>
  </si>
  <si>
    <t>AGRAWAL NIKUNJ</t>
  </si>
  <si>
    <t>GLHRL</t>
  </si>
  <si>
    <t>RAJESH AGRAWAL</t>
  </si>
  <si>
    <t>VENKATRAMAN KRISHNAN</t>
  </si>
  <si>
    <t>GVL</t>
  </si>
  <si>
    <t>ASHWANI MEHERDA</t>
  </si>
  <si>
    <t>INTEGSW</t>
  </si>
  <si>
    <t>GUTTIKONDA VARA LAKSHMI</t>
  </si>
  <si>
    <t>JANUSCORP</t>
  </si>
  <si>
    <t>ANANDBHAI BALDEVBHAI DESAI</t>
  </si>
  <si>
    <t>SUMANCHEPURI</t>
  </si>
  <si>
    <t>VIJAYKUMAR JAYANTILAL THAKKAR</t>
  </si>
  <si>
    <t>MAHARSHI HASMUKHBHAI PANCHAL</t>
  </si>
  <si>
    <t>KBCGLOBAL</t>
  </si>
  <si>
    <t>MINERVA VENTURES FUND</t>
  </si>
  <si>
    <t>KKFIN</t>
  </si>
  <si>
    <t>SHAMAIN SINGH</t>
  </si>
  <si>
    <t>MMLF</t>
  </si>
  <si>
    <t>SAHIL BIPIN MEHTA</t>
  </si>
  <si>
    <t>SHREEM BRZEE INVESTMENT PRIVATE LIMITED</t>
  </si>
  <si>
    <t>NAGTECH</t>
  </si>
  <si>
    <t>REGENT COMMODITIES BROKING PRIVATE LIMITED</t>
  </si>
  <si>
    <t>DEV GANPAT PAWAR</t>
  </si>
  <si>
    <t>SYNEMATIC MEDIA AND CONSULTING PRIVATE LIMITED</t>
  </si>
  <si>
    <t>YOGESH JOTIRAM KALE</t>
  </si>
  <si>
    <t>GRANDEUR CORPORATION PRIVATE LIMITED</t>
  </si>
  <si>
    <t>NVENTURES</t>
  </si>
  <si>
    <t>THANABHAI KHENGABHAI SOLANKI</t>
  </si>
  <si>
    <t>MAHAVIR RAMESHCHANDRA CHUDASAMA</t>
  </si>
  <si>
    <t>SONAL HARSHADBHAI VAGHELA</t>
  </si>
  <si>
    <t>SACHIN KUMAR</t>
  </si>
  <si>
    <t>N L RUNGTA (HUF)</t>
  </si>
  <si>
    <t>NIMIT JAYENDRA SHAH</t>
  </si>
  <si>
    <t>SW CAPITAL PRIVATE LIMITED</t>
  </si>
  <si>
    <t>SBVCL</t>
  </si>
  <si>
    <t>AVNEESH KUMAR RANA</t>
  </si>
  <si>
    <t>SHREESEC</t>
  </si>
  <si>
    <t>SRAVANTHIMADIVADA</t>
  </si>
  <si>
    <t>SOMICONVEY</t>
  </si>
  <si>
    <t>MONEYBEE SECURITIES PRIVATE LIMITED</t>
  </si>
  <si>
    <t>RAJENDRAKUMAR</t>
  </si>
  <si>
    <t>VARUN VERMA</t>
  </si>
  <si>
    <t>MUKESH SHARMA FAMILY TRUST</t>
  </si>
  <si>
    <t>RAMAKANT SAGARMAL BIYANI</t>
  </si>
  <si>
    <t>KHIMABHAI JOGHABHAI KARMUR</t>
  </si>
  <si>
    <t>SYLPH</t>
  </si>
  <si>
    <t>RAJESH KUMAR GUPTA</t>
  </si>
  <si>
    <t>PNRK AND SONS LLP</t>
  </si>
  <si>
    <t>TLL</t>
  </si>
  <si>
    <t>RINKAL MAYURBHAI GAJERA</t>
  </si>
  <si>
    <t>TPINDIA</t>
  </si>
  <si>
    <t>AARTIE SUNIL ANANDPARA</t>
  </si>
  <si>
    <t>VARYAA</t>
  </si>
  <si>
    <t>SVCM SECURITIES PRIVATE LIMITED</t>
  </si>
  <si>
    <t>MAYANKAGRAWAL</t>
  </si>
  <si>
    <t>SOHAM FINCARE INDIA LLP</t>
  </si>
  <si>
    <t>ASHWIN STOCKS AND INVESTMENT PRIVATE LIMITED</t>
  </si>
  <si>
    <t>PREETI BHAUKA</t>
  </si>
  <si>
    <t>NIKUNJ KAUSHIK SHAH</t>
  </si>
  <si>
    <t>WAA</t>
  </si>
  <si>
    <t>BFUTILITIE</t>
  </si>
  <si>
    <t>BF Utilities Limited</t>
  </si>
  <si>
    <t>BLUEPEBBLE</t>
  </si>
  <si>
    <t>Blue Pebble Limited</t>
  </si>
  <si>
    <t>ANCHAL BANSAL</t>
  </si>
  <si>
    <t>SHRENI CAPITAL ADVISORS PRIVATE LIMITED</t>
  </si>
  <si>
    <t>BTML</t>
  </si>
  <si>
    <t>Bodhi Tree Multimedia Ltd</t>
  </si>
  <si>
    <t>NITESH  AGRAWAL</t>
  </si>
  <si>
    <t>ENSER</t>
  </si>
  <si>
    <t>Enser Communications Ltd</t>
  </si>
  <si>
    <t>PANKAJ KUMAR HUF</t>
  </si>
  <si>
    <t>Jindal Saw Limited</t>
  </si>
  <si>
    <t>NIPPON INDIA SMALL CAP FUND</t>
  </si>
  <si>
    <t>KOPRAN</t>
  </si>
  <si>
    <t>Kopran Ltd.</t>
  </si>
  <si>
    <t>AAY TRADING AND INVESTMENT</t>
  </si>
  <si>
    <t>PARIN</t>
  </si>
  <si>
    <t>Parin Furniture Limited</t>
  </si>
  <si>
    <t>KALPESHBHAI DAMJIBHAI BHUVA</t>
  </si>
  <si>
    <t>ROTO</t>
  </si>
  <si>
    <t>Roto Pumps Limited</t>
  </si>
  <si>
    <t>RTNPOWER</t>
  </si>
  <si>
    <t>RattanIndia Power Limited</t>
  </si>
  <si>
    <t>TITAGARH RAIL SYSTEMS LTD</t>
  </si>
  <si>
    <t>SATYA VIBHU MUPPANA</t>
  </si>
  <si>
    <t>BROOKS</t>
  </si>
  <si>
    <t>Brooks Lab Limited</t>
  </si>
  <si>
    <t>SARAVANA GLOBAL HOLDINGS LIMITED</t>
  </si>
  <si>
    <t>INDSWFTLAB</t>
  </si>
  <si>
    <t>Ind-Swift Labs Ltd.</t>
  </si>
  <si>
    <t>WILSON HOLDINGS PRIVATE LIMITED</t>
  </si>
  <si>
    <t>CRESTA FUND LTD</t>
  </si>
  <si>
    <t>VIJAYSINH DINESHSINH CHAVDA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</si>
</sst>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3"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 val="single"/>
      <sz val="10"/>
      <color rgb="FF0000FF"/>
      <name val="Arial"/>
      <family val="2"/>
    </font>
    <font>
      <sz val="12"/>
      <name val="Times New Roman"/>
      <family val="1"/>
    </font>
    <font>
      <u val="single"/>
      <sz val="10"/>
      <color rgb="FF0000FF"/>
      <name val="Arial"/>
      <family val="2"/>
    </font>
    <font>
      <b/>
      <sz val="8"/>
      <name val="Open Sans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name val="Open Sans"/>
      <family val="2"/>
    </font>
    <font>
      <b/>
      <sz val="8"/>
      <name val="Device font 10cpi"/>
      <family val="2"/>
    </font>
    <font>
      <sz val="9"/>
      <name val="Open Sans"/>
      <family val="2"/>
    </font>
    <font>
      <b/>
      <sz val="8"/>
      <color rgb="FF0000FF"/>
      <name val="Open Sans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  <family val="2"/>
    </font>
    <font>
      <sz val="8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10"/>
      <color rgb="FF000000"/>
      <name val="Times New Roman"/>
      <family val="2"/>
    </font>
  </fonts>
  <fills count="4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8" fillId="2" borderId="4" applyNumberFormat="0" applyAlignment="0" applyProtection="0"/>
    <xf numFmtId="0" fontId="39" fillId="3" borderId="5" applyNumberFormat="0" applyAlignment="0" applyProtection="0"/>
    <xf numFmtId="0" fontId="40" fillId="3" borderId="4" applyNumberFormat="0" applyAlignment="0" applyProtection="0"/>
    <xf numFmtId="0" fontId="41" fillId="0" borderId="6" applyNumberFormat="0" applyFill="0" applyAlignment="0" applyProtection="0"/>
    <xf numFmtId="0" fontId="42" fillId="4" borderId="7" applyNumberFormat="0" applyAlignment="0" applyProtection="0"/>
    <xf numFmtId="0" fontId="45" fillId="0" borderId="8" applyNumberFormat="0" applyFill="0" applyAlignment="0" applyProtection="0"/>
    <xf numFmtId="0" fontId="2" fillId="0" borderId="0">
      <alignment/>
      <protection/>
    </xf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>
      <alignment/>
      <protection locked="0"/>
    </xf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32" borderId="9" applyNumberFormat="0" applyFon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9">
    <xf numFmtId="0" fontId="0" fillId="0" borderId="0" xfId="0"/>
    <xf numFmtId="0" fontId="1" fillId="33" borderId="0" xfId="0" applyFont="1" applyFill="1" applyBorder="1"/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/>
    <xf numFmtId="0" fontId="3" fillId="33" borderId="0" xfId="0" applyFont="1" applyFill="1" applyBorder="1"/>
    <xf numFmtId="0" fontId="4" fillId="33" borderId="0" xfId="0" applyFont="1" applyFill="1" applyBorder="1"/>
    <xf numFmtId="0" fontId="1" fillId="33" borderId="0" xfId="0" applyFont="1" applyFill="1" applyBorder="1" applyAlignment="1">
      <alignment horizontal="center"/>
    </xf>
    <xf numFmtId="15" fontId="5" fillId="33" borderId="0" xfId="0" applyNumberFormat="1" applyFont="1" applyFill="1" applyBorder="1"/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/>
    <xf numFmtId="0" fontId="1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8" fillId="0" borderId="10" xfId="0" applyFont="1" applyBorder="1"/>
    <xf numFmtId="0" fontId="1" fillId="33" borderId="13" xfId="0" applyFont="1" applyFill="1" applyBorder="1"/>
    <xf numFmtId="0" fontId="1" fillId="33" borderId="14" xfId="0" applyFont="1" applyFill="1" applyBorder="1" applyAlignment="1">
      <alignment horizontal="center"/>
    </xf>
    <xf numFmtId="0" fontId="8" fillId="0" borderId="11" xfId="0" applyFont="1" applyBorder="1"/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/>
    <xf numFmtId="0" fontId="1" fillId="33" borderId="10" xfId="0" applyFont="1" applyFill="1" applyBorder="1"/>
    <xf numFmtId="10" fontId="1" fillId="33" borderId="0" xfId="0" applyNumberFormat="1" applyFont="1" applyFill="1" applyBorder="1"/>
    <xf numFmtId="0" fontId="1" fillId="34" borderId="0" xfId="0" applyFont="1" applyFill="1" applyBorder="1"/>
    <xf numFmtId="0" fontId="8" fillId="36" borderId="0" xfId="0" applyFont="1" applyFill="1" applyBorder="1" applyAlignment="1">
      <alignment wrapText="1"/>
    </xf>
    <xf numFmtId="0" fontId="5" fillId="33" borderId="0" xfId="0" applyFont="1" applyFill="1" applyBorder="1"/>
    <xf numFmtId="0" fontId="9" fillId="33" borderId="0" xfId="0" applyFont="1" applyFill="1" applyBorder="1"/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/>
    <xf numFmtId="2" fontId="5" fillId="0" borderId="10" xfId="0" applyNumberFormat="1" applyFont="1" applyBorder="1"/>
    <xf numFmtId="0" fontId="5" fillId="0" borderId="10" xfId="0" applyFont="1" applyBorder="1"/>
    <xf numFmtId="2" fontId="1" fillId="0" borderId="10" xfId="0" applyNumberFormat="1" applyFont="1" applyBorder="1"/>
    <xf numFmtId="0" fontId="1" fillId="0" borderId="0" xfId="0" applyFont="1"/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0" borderId="0" xfId="0" applyFont="1"/>
    <xf numFmtId="10" fontId="1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/>
    <xf numFmtId="2" fontId="1" fillId="33" borderId="0" xfId="0" applyNumberFormat="1" applyFont="1" applyFill="1" applyBorder="1"/>
    <xf numFmtId="2" fontId="1" fillId="34" borderId="0" xfId="0" applyNumberFormat="1" applyFont="1" applyFill="1" applyBorder="1"/>
    <xf numFmtId="2" fontId="5" fillId="35" borderId="17" xfId="0" applyNumberFormat="1" applyFont="1" applyFill="1" applyBorder="1" applyAlignment="1">
      <alignment horizontal="center" vertical="center" wrapText="1"/>
    </xf>
    <xf numFmtId="2" fontId="5" fillId="35" borderId="19" xfId="0" applyNumberFormat="1" applyFont="1" applyFill="1" applyBorder="1" applyAlignment="1">
      <alignment horizontal="center"/>
    </xf>
    <xf numFmtId="2" fontId="5" fillId="35" borderId="19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2" fillId="0" borderId="10" xfId="0" applyFont="1" applyBorder="1"/>
    <xf numFmtId="0" fontId="1" fillId="0" borderId="0" xfId="0" applyFont="1" applyAlignment="1">
      <alignment horizontal="center"/>
    </xf>
    <xf numFmtId="0" fontId="15" fillId="33" borderId="0" xfId="0" applyFont="1" applyFill="1" applyBorder="1" applyAlignment="1">
      <alignment horizontal="right"/>
    </xf>
    <xf numFmtId="2" fontId="15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/>
    <xf numFmtId="0" fontId="8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/>
    <xf numFmtId="0" fontId="20" fillId="33" borderId="0" xfId="0" applyFont="1" applyFill="1" applyBorder="1"/>
    <xf numFmtId="0" fontId="21" fillId="33" borderId="0" xfId="0" applyFont="1" applyFill="1" applyBorder="1"/>
    <xf numFmtId="0" fontId="8" fillId="33" borderId="0" xfId="0" applyFont="1" applyFill="1" applyBorder="1"/>
    <xf numFmtId="0" fontId="5" fillId="0" borderId="0" xfId="0" applyFont="1"/>
    <xf numFmtId="15" fontId="20" fillId="33" borderId="0" xfId="0" applyNumberFormat="1" applyFont="1" applyFill="1" applyBorder="1"/>
    <xf numFmtId="164" fontId="22" fillId="33" borderId="0" xfId="0" applyNumberFormat="1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 wrapText="1"/>
    </xf>
    <xf numFmtId="2" fontId="23" fillId="33" borderId="0" xfId="0" applyNumberFormat="1" applyFont="1" applyFill="1" applyBorder="1" applyAlignment="1">
      <alignment wrapText="1"/>
    </xf>
    <xf numFmtId="0" fontId="23" fillId="33" borderId="0" xfId="0" applyFont="1" applyFill="1" applyBorder="1" applyAlignment="1">
      <alignment horizontal="left" wrapText="1"/>
    </xf>
    <xf numFmtId="0" fontId="23" fillId="33" borderId="0" xfId="0" applyFont="1" applyFill="1" applyBorder="1"/>
    <xf numFmtId="164" fontId="22" fillId="34" borderId="0" xfId="0" applyNumberFormat="1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center" wrapText="1"/>
    </xf>
    <xf numFmtId="2" fontId="23" fillId="34" borderId="0" xfId="0" applyNumberFormat="1" applyFont="1" applyFill="1" applyBorder="1" applyAlignment="1">
      <alignment wrapText="1"/>
    </xf>
    <xf numFmtId="0" fontId="23" fillId="34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164" fontId="24" fillId="33" borderId="0" xfId="0" applyNumberFormat="1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left"/>
    </xf>
    <xf numFmtId="15" fontId="5" fillId="33" borderId="0" xfId="0" applyNumberFormat="1" applyFont="1" applyFill="1" applyBorder="1" applyAlignment="1">
      <alignment horizontal="center"/>
    </xf>
    <xf numFmtId="0" fontId="24" fillId="33" borderId="20" xfId="0" applyFont="1" applyFill="1" applyBorder="1"/>
    <xf numFmtId="0" fontId="5" fillId="35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165" fontId="1" fillId="33" borderId="0" xfId="0" applyNumberFormat="1" applyFont="1" applyFill="1" applyBorder="1" applyAlignment="1">
      <alignment horizontal="center" vertical="center"/>
    </xf>
    <xf numFmtId="15" fontId="1" fillId="33" borderId="0" xfId="0" applyNumberFormat="1" applyFont="1" applyFill="1" applyBorder="1" applyAlignment="1">
      <alignment horizontal="center" vertical="center"/>
    </xf>
    <xf numFmtId="43" fontId="28" fillId="33" borderId="0" xfId="0" applyNumberFormat="1" applyFont="1" applyFill="1" applyBorder="1" applyAlignment="1">
      <alignment horizontal="left" vertical="center"/>
    </xf>
    <xf numFmtId="43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43" fontId="1" fillId="0" borderId="0" xfId="0" applyNumberFormat="1" applyFont="1"/>
    <xf numFmtId="0" fontId="5" fillId="33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33" borderId="0" xfId="0" applyFont="1" applyFill="1" applyBorder="1" applyAlignment="1">
      <alignment horizontal="left"/>
    </xf>
    <xf numFmtId="2" fontId="23" fillId="0" borderId="0" xfId="0" applyNumberFormat="1" applyFont="1" applyAlignment="1">
      <alignment horizontal="center"/>
    </xf>
    <xf numFmtId="1" fontId="23" fillId="33" borderId="0" xfId="0" applyNumberFormat="1" applyFont="1" applyFill="1" applyBorder="1" applyAlignment="1">
      <alignment horizontal="center"/>
    </xf>
    <xf numFmtId="9" fontId="23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5" fontId="23" fillId="33" borderId="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0" fontId="24" fillId="0" borderId="20" xfId="0" applyFont="1" applyBorder="1"/>
    <xf numFmtId="0" fontId="5" fillId="35" borderId="11" xfId="0" applyFont="1" applyFill="1" applyBorder="1" applyAlignment="1">
      <alignment horizontal="center" wrapText="1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5" fontId="24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15" fontId="23" fillId="33" borderId="0" xfId="0" applyNumberFormat="1" applyFont="1" applyFill="1" applyBorder="1" applyAlignment="1">
      <alignment horizontal="center" vertical="center" wrapText="1"/>
    </xf>
    <xf numFmtId="15" fontId="23" fillId="33" borderId="0" xfId="0" applyNumberFormat="1" applyFont="1" applyFill="1" applyBorder="1" applyAlignment="1">
      <alignment horizontal="left"/>
    </xf>
    <xf numFmtId="2" fontId="23" fillId="33" borderId="0" xfId="0" applyNumberFormat="1" applyFont="1" applyFill="1" applyBorder="1" applyAlignment="1">
      <alignment horizontal="center"/>
    </xf>
    <xf numFmtId="0" fontId="24" fillId="33" borderId="20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 wrapText="1"/>
    </xf>
    <xf numFmtId="10" fontId="1" fillId="37" borderId="10" xfId="0" applyNumberFormat="1" applyFont="1" applyFill="1" applyBorder="1" applyAlignment="1">
      <alignment horizontal="center" vertical="center" wrapText="1"/>
    </xf>
    <xf numFmtId="167" fontId="1" fillId="37" borderId="10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167" fontId="1" fillId="38" borderId="10" xfId="0" applyNumberFormat="1" applyFont="1" applyFill="1" applyBorder="1" applyAlignment="1">
      <alignment horizontal="center" vertical="center" wrapText="1"/>
    </xf>
    <xf numFmtId="167" fontId="1" fillId="38" borderId="10" xfId="0" applyNumberFormat="1" applyFont="1" applyFill="1" applyBorder="1" applyAlignment="1">
      <alignment horizontal="left"/>
    </xf>
    <xf numFmtId="1" fontId="1" fillId="38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 vertical="center" wrapText="1"/>
    </xf>
    <xf numFmtId="10" fontId="1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/>
    <xf numFmtId="9" fontId="1" fillId="38" borderId="10" xfId="0" applyNumberFormat="1" applyFont="1" applyFill="1" applyBorder="1" applyAlignment="1">
      <alignment horizontal="center"/>
    </xf>
    <xf numFmtId="168" fontId="1" fillId="38" borderId="10" xfId="0" applyNumberFormat="1" applyFont="1" applyFill="1" applyBorder="1" applyAlignment="1">
      <alignment horizontal="center" vertical="center" wrapText="1"/>
    </xf>
    <xf numFmtId="15" fontId="1" fillId="38" borderId="10" xfId="0" applyNumberFormat="1" applyFont="1" applyFill="1" applyBorder="1"/>
    <xf numFmtId="1" fontId="1" fillId="39" borderId="10" xfId="0" applyNumberFormat="1" applyFont="1" applyFill="1" applyBorder="1" applyAlignment="1">
      <alignment horizontal="center" vertical="center" wrapText="1"/>
    </xf>
    <xf numFmtId="167" fontId="1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/>
    <xf numFmtId="0" fontId="1" fillId="39" borderId="10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 vertical="center" wrapText="1"/>
    </xf>
    <xf numFmtId="9" fontId="1" fillId="39" borderId="10" xfId="0" applyNumberFormat="1" applyFont="1" applyFill="1" applyBorder="1" applyAlignment="1">
      <alignment horizontal="center"/>
    </xf>
    <xf numFmtId="1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2" fontId="1" fillId="37" borderId="11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10" fontId="1" fillId="37" borderId="11" xfId="0" applyNumberFormat="1" applyFont="1" applyFill="1" applyBorder="1" applyAlignment="1">
      <alignment horizontal="center" vertical="center" wrapText="1"/>
    </xf>
    <xf numFmtId="167" fontId="1" fillId="37" borderId="11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/>
    </xf>
    <xf numFmtId="167" fontId="1" fillId="38" borderId="10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1" fontId="1" fillId="38" borderId="11" xfId="0" applyNumberFormat="1" applyFont="1" applyFill="1" applyBorder="1" applyAlignment="1">
      <alignment horizontal="center" vertical="center"/>
    </xf>
    <xf numFmtId="167" fontId="1" fillId="38" borderId="11" xfId="0" applyNumberFormat="1" applyFont="1" applyFill="1" applyBorder="1" applyAlignment="1">
      <alignment horizontal="center" vertical="center"/>
    </xf>
    <xf numFmtId="0" fontId="1" fillId="38" borderId="11" xfId="0" applyFont="1" applyFill="1" applyBorder="1"/>
    <xf numFmtId="0" fontId="1" fillId="38" borderId="11" xfId="0" applyFont="1" applyFill="1" applyBorder="1" applyAlignment="1">
      <alignment horizontal="center"/>
    </xf>
    <xf numFmtId="2" fontId="1" fillId="38" borderId="11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5" fontId="1" fillId="0" borderId="22" xfId="0" applyNumberFormat="1" applyFont="1" applyBorder="1" applyAlignment="1">
      <alignment horizontal="center" vertical="center"/>
    </xf>
    <xf numFmtId="43" fontId="28" fillId="0" borderId="22" xfId="0" applyNumberFormat="1" applyFont="1" applyBorder="1" applyAlignment="1">
      <alignment horizontal="center" vertical="top"/>
    </xf>
    <xf numFmtId="10" fontId="29" fillId="0" borderId="22" xfId="0" applyNumberFormat="1" applyFont="1" applyBorder="1" applyAlignment="1">
      <alignment horizontal="center" vertical="center" wrapText="1"/>
    </xf>
    <xf numFmtId="16" fontId="29" fillId="0" borderId="22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left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/>
    <xf numFmtId="0" fontId="12" fillId="0" borderId="11" xfId="0" applyFont="1" applyBorder="1"/>
    <xf numFmtId="2" fontId="1" fillId="0" borderId="11" xfId="0" applyNumberFormat="1" applyFont="1" applyBorder="1"/>
    <xf numFmtId="0" fontId="1" fillId="0" borderId="11" xfId="0" applyFont="1" applyBorder="1"/>
    <xf numFmtId="0" fontId="5" fillId="0" borderId="22" xfId="20" applyFont="1" applyBorder="1">
      <alignment/>
      <protection/>
    </xf>
    <xf numFmtId="2" fontId="5" fillId="0" borderId="22" xfId="20" applyNumberFormat="1" applyFont="1" applyBorder="1" applyAlignment="1">
      <alignment horizontal="right"/>
      <protection/>
    </xf>
    <xf numFmtId="2" fontId="5" fillId="0" borderId="22" xfId="20" applyNumberFormat="1" applyFont="1" applyBorder="1">
      <alignment/>
      <protection/>
    </xf>
    <xf numFmtId="10" fontId="5" fillId="0" borderId="22" xfId="65" applyNumberFormat="1" applyFont="1" applyBorder="1"/>
    <xf numFmtId="0" fontId="5" fillId="35" borderId="11" xfId="0" applyFont="1" applyFill="1" applyBorder="1" applyAlignment="1">
      <alignment horizontal="center"/>
    </xf>
    <xf numFmtId="0" fontId="1" fillId="0" borderId="0" xfId="0" applyFont="1" applyBorder="1"/>
    <xf numFmtId="15" fontId="1" fillId="0" borderId="0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1" fillId="0" borderId="0" xfId="0" applyFont="1" applyBorder="1"/>
    <xf numFmtId="10" fontId="11" fillId="33" borderId="0" xfId="0" applyNumberFormat="1" applyFont="1" applyFill="1" applyBorder="1" applyAlignment="1">
      <alignment horizontal="center"/>
    </xf>
    <xf numFmtId="0" fontId="1" fillId="0" borderId="22" xfId="0" applyFont="1" applyBorder="1"/>
    <xf numFmtId="0" fontId="12" fillId="0" borderId="22" xfId="0" applyFont="1" applyBorder="1"/>
    <xf numFmtId="2" fontId="1" fillId="0" borderId="22" xfId="0" applyNumberFormat="1" applyFont="1" applyBorder="1"/>
    <xf numFmtId="15" fontId="45" fillId="0" borderId="22" xfId="31" applyNumberFormat="1" applyFont="1" applyBorder="1">
      <alignment/>
      <protection/>
    </xf>
    <xf numFmtId="2" fontId="1" fillId="0" borderId="22" xfId="20" applyNumberFormat="1" applyBorder="1">
      <alignment/>
      <protection/>
    </xf>
    <xf numFmtId="15" fontId="2" fillId="0" borderId="22" xfId="31" applyNumberFormat="1" applyFont="1" applyBorder="1">
      <alignment/>
      <protection/>
    </xf>
    <xf numFmtId="2" fontId="1" fillId="0" borderId="22" xfId="20" applyNumberFormat="1" applyBorder="1" applyAlignment="1">
      <alignment horizontal="right"/>
      <protection/>
    </xf>
    <xf numFmtId="0" fontId="1" fillId="0" borderId="22" xfId="20" applyBorder="1">
      <alignment/>
      <protection/>
    </xf>
    <xf numFmtId="10" fontId="1" fillId="0" borderId="22" xfId="65" applyNumberFormat="1" applyFont="1" applyBorder="1"/>
    <xf numFmtId="0" fontId="2" fillId="0" borderId="22" xfId="31" applyFont="1" applyBorder="1" applyAlignment="1">
      <alignment horizontal="left"/>
      <protection/>
    </xf>
    <xf numFmtId="49" fontId="2" fillId="0" borderId="22" xfId="31" applyNumberFormat="1" applyFont="1" applyBorder="1">
      <alignment/>
      <protection/>
    </xf>
    <xf numFmtId="0" fontId="2" fillId="0" borderId="22" xfId="31" applyFont="1" applyBorder="1">
      <alignment/>
      <protection/>
    </xf>
    <xf numFmtId="0" fontId="1" fillId="0" borderId="22" xfId="0" applyFont="1" applyBorder="1" applyAlignment="1">
      <alignment horizontal="left"/>
    </xf>
    <xf numFmtId="16" fontId="28" fillId="0" borderId="0" xfId="0" applyNumberFormat="1" applyFont="1" applyBorder="1" applyAlignment="1">
      <alignment horizontal="center" vertical="center"/>
    </xf>
    <xf numFmtId="0" fontId="28" fillId="0" borderId="22" xfId="0" applyFont="1" applyBorder="1"/>
    <xf numFmtId="16" fontId="28" fillId="0" borderId="10" xfId="0" applyNumberFormat="1" applyFont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" fontId="28" fillId="0" borderId="22" xfId="0" applyNumberFormat="1" applyFont="1" applyBorder="1" applyAlignment="1">
      <alignment horizontal="center" vertical="center"/>
    </xf>
    <xf numFmtId="1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2" fontId="1" fillId="37" borderId="11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vertical="center" wrapText="1"/>
    </xf>
    <xf numFmtId="0" fontId="28" fillId="40" borderId="22" xfId="0" applyFont="1" applyFill="1" applyBorder="1" applyAlignment="1">
      <alignment horizontal="center" vertical="center"/>
    </xf>
    <xf numFmtId="16" fontId="28" fillId="40" borderId="22" xfId="0" applyNumberFormat="1" applyFont="1" applyFill="1" applyBorder="1" applyAlignment="1">
      <alignment horizontal="center" vertical="center"/>
    </xf>
    <xf numFmtId="0" fontId="28" fillId="40" borderId="22" xfId="0" applyFont="1" applyFill="1" applyBorder="1"/>
    <xf numFmtId="0" fontId="29" fillId="40" borderId="22" xfId="0" applyFont="1" applyFill="1" applyBorder="1" applyAlignment="1">
      <alignment horizontal="center" vertical="center"/>
    </xf>
    <xf numFmtId="16" fontId="28" fillId="40" borderId="0" xfId="0" applyNumberFormat="1" applyFont="1" applyFill="1" applyBorder="1" applyAlignment="1">
      <alignment horizontal="center" vertical="center"/>
    </xf>
    <xf numFmtId="0" fontId="28" fillId="40" borderId="0" xfId="0" applyFont="1" applyFill="1"/>
    <xf numFmtId="0" fontId="28" fillId="40" borderId="0" xfId="0" applyFont="1" applyFill="1" applyAlignment="1">
      <alignment horizontal="center" vertical="center"/>
    </xf>
    <xf numFmtId="165" fontId="28" fillId="40" borderId="0" xfId="0" applyNumberFormat="1" applyFont="1" applyFill="1" applyAlignment="1">
      <alignment horizontal="center" vertical="center"/>
    </xf>
    <xf numFmtId="0" fontId="0" fillId="40" borderId="0" xfId="0" applyFill="1"/>
    <xf numFmtId="166" fontId="28" fillId="40" borderId="22" xfId="0" applyNumberFormat="1" applyFont="1" applyFill="1" applyBorder="1" applyAlignment="1">
      <alignment horizontal="center" vertical="center"/>
    </xf>
    <xf numFmtId="2" fontId="28" fillId="40" borderId="22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/>
    </xf>
    <xf numFmtId="10" fontId="28" fillId="0" borderId="22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/>
    </xf>
    <xf numFmtId="0" fontId="29" fillId="41" borderId="22" xfId="0" applyFont="1" applyFill="1" applyBorder="1" applyAlignment="1">
      <alignment horizontal="center" vertical="center"/>
    </xf>
    <xf numFmtId="0" fontId="28" fillId="41" borderId="22" xfId="0" applyFont="1" applyFill="1" applyBorder="1" applyAlignment="1">
      <alignment horizontal="center" vertical="center"/>
    </xf>
    <xf numFmtId="2" fontId="29" fillId="41" borderId="22" xfId="0" applyNumberFormat="1" applyFont="1" applyFill="1" applyBorder="1" applyAlignment="1">
      <alignment horizontal="center" vertical="center"/>
    </xf>
    <xf numFmtId="166" fontId="28" fillId="41" borderId="22" xfId="0" applyNumberFormat="1" applyFont="1" applyFill="1" applyBorder="1" applyAlignment="1">
      <alignment horizontal="center" vertical="center"/>
    </xf>
    <xf numFmtId="16" fontId="28" fillId="42" borderId="22" xfId="0" applyNumberFormat="1" applyFont="1" applyFill="1" applyBorder="1" applyAlignment="1">
      <alignment horizontal="center" vertical="center"/>
    </xf>
    <xf numFmtId="0" fontId="28" fillId="42" borderId="22" xfId="0" applyFont="1" applyFill="1" applyBorder="1"/>
    <xf numFmtId="0" fontId="28" fillId="42" borderId="22" xfId="0" applyFont="1" applyFill="1" applyBorder="1" applyAlignment="1">
      <alignment horizontal="center" vertical="center"/>
    </xf>
    <xf numFmtId="0" fontId="29" fillId="42" borderId="22" xfId="0" applyFont="1" applyFill="1" applyBorder="1" applyAlignment="1">
      <alignment horizontal="center" vertical="center"/>
    </xf>
    <xf numFmtId="167" fontId="1" fillId="43" borderId="10" xfId="0" applyNumberFormat="1" applyFont="1" applyFill="1" applyBorder="1" applyAlignment="1">
      <alignment horizontal="center" vertical="center"/>
    </xf>
    <xf numFmtId="0" fontId="12" fillId="16" borderId="10" xfId="0" applyFont="1" applyFill="1" applyBorder="1"/>
    <xf numFmtId="0" fontId="12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44" borderId="12" xfId="0" applyFont="1" applyFill="1" applyBorder="1" applyAlignment="1">
      <alignment horizontal="center"/>
    </xf>
    <xf numFmtId="2" fontId="1" fillId="44" borderId="10" xfId="0" applyNumberFormat="1" applyFont="1" applyFill="1" applyBorder="1" applyAlignment="1">
      <alignment horizontal="center" vertical="center" wrapText="1"/>
    </xf>
    <xf numFmtId="10" fontId="1" fillId="44" borderId="1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/>
    </xf>
    <xf numFmtId="167" fontId="1" fillId="44" borderId="10" xfId="0" applyNumberFormat="1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29" fillId="41" borderId="24" xfId="0" applyFont="1" applyFill="1" applyBorder="1" applyAlignment="1">
      <alignment horizontal="center" vertical="center"/>
    </xf>
    <xf numFmtId="0" fontId="28" fillId="42" borderId="25" xfId="0" applyFont="1" applyFill="1" applyBorder="1" applyAlignment="1">
      <alignment horizontal="center" vertical="center"/>
    </xf>
    <xf numFmtId="16" fontId="28" fillId="42" borderId="25" xfId="0" applyNumberFormat="1" applyFont="1" applyFill="1" applyBorder="1" applyAlignment="1">
      <alignment horizontal="center" vertical="center"/>
    </xf>
    <xf numFmtId="16" fontId="28" fillId="42" borderId="23" xfId="0" applyNumberFormat="1" applyFont="1" applyFill="1" applyBorder="1" applyAlignment="1">
      <alignment horizontal="center" vertical="center"/>
    </xf>
    <xf numFmtId="0" fontId="28" fillId="42" borderId="23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left" vertical="center" wrapText="1"/>
    </xf>
    <xf numFmtId="0" fontId="29" fillId="45" borderId="22" xfId="0" applyFont="1" applyFill="1" applyBorder="1" applyAlignment="1">
      <alignment horizontal="center" vertical="center"/>
    </xf>
    <xf numFmtId="0" fontId="28" fillId="45" borderId="22" xfId="0" applyFont="1" applyFill="1" applyBorder="1" applyAlignment="1">
      <alignment horizontal="center" vertical="center"/>
    </xf>
    <xf numFmtId="2" fontId="29" fillId="45" borderId="22" xfId="0" applyNumberFormat="1" applyFont="1" applyFill="1" applyBorder="1" applyAlignment="1">
      <alignment horizontal="center" vertical="center"/>
    </xf>
    <xf numFmtId="166" fontId="28" fillId="45" borderId="22" xfId="0" applyNumberFormat="1" applyFont="1" applyFill="1" applyBorder="1" applyAlignment="1">
      <alignment horizontal="center" vertical="center"/>
    </xf>
    <xf numFmtId="16" fontId="28" fillId="12" borderId="22" xfId="0" applyNumberFormat="1" applyFont="1" applyFill="1" applyBorder="1" applyAlignment="1">
      <alignment horizontal="center" vertical="center"/>
    </xf>
    <xf numFmtId="0" fontId="28" fillId="12" borderId="23" xfId="0" applyFont="1" applyFill="1" applyBorder="1" applyAlignment="1">
      <alignment horizontal="center" vertical="center"/>
    </xf>
    <xf numFmtId="16" fontId="28" fillId="12" borderId="23" xfId="0" applyNumberFormat="1" applyFont="1" applyFill="1" applyBorder="1" applyAlignment="1">
      <alignment horizontal="center" vertical="center"/>
    </xf>
    <xf numFmtId="0" fontId="28" fillId="12" borderId="22" xfId="0" applyFont="1" applyFill="1" applyBorder="1"/>
    <xf numFmtId="0" fontId="28" fillId="12" borderId="22" xfId="0" applyFont="1" applyFill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0" fontId="29" fillId="45" borderId="26" xfId="0" applyFont="1" applyFill="1" applyBorder="1" applyAlignment="1">
      <alignment horizontal="center" vertical="center"/>
    </xf>
    <xf numFmtId="0" fontId="28" fillId="45" borderId="10" xfId="0" applyFont="1" applyFill="1" applyBorder="1" applyAlignment="1">
      <alignment horizontal="center" vertical="center"/>
    </xf>
    <xf numFmtId="2" fontId="29" fillId="45" borderId="10" xfId="0" applyNumberFormat="1" applyFont="1" applyFill="1" applyBorder="1" applyAlignment="1">
      <alignment horizontal="center" vertical="center"/>
    </xf>
    <xf numFmtId="166" fontId="28" fillId="45" borderId="10" xfId="0" applyNumberFormat="1" applyFont="1" applyFill="1" applyBorder="1" applyAlignment="1">
      <alignment horizontal="center" vertical="center"/>
    </xf>
    <xf numFmtId="0" fontId="29" fillId="45" borderId="10" xfId="0" applyFont="1" applyFill="1" applyBorder="1" applyAlignment="1">
      <alignment horizontal="center" vertical="center"/>
    </xf>
    <xf numFmtId="16" fontId="28" fillId="12" borderId="10" xfId="0" applyNumberFormat="1" applyFont="1" applyFill="1" applyBorder="1" applyAlignment="1">
      <alignment horizontal="center" vertical="center"/>
    </xf>
    <xf numFmtId="0" fontId="29" fillId="41" borderId="26" xfId="0" applyFont="1" applyFill="1" applyBorder="1" applyAlignment="1">
      <alignment horizontal="center" vertical="center"/>
    </xf>
    <xf numFmtId="0" fontId="28" fillId="41" borderId="10" xfId="0" applyFont="1" applyFill="1" applyBorder="1" applyAlignment="1">
      <alignment horizontal="center" vertical="center"/>
    </xf>
    <xf numFmtId="2" fontId="29" fillId="41" borderId="10" xfId="0" applyNumberFormat="1" applyFont="1" applyFill="1" applyBorder="1" applyAlignment="1">
      <alignment horizontal="center" vertical="center"/>
    </xf>
    <xf numFmtId="166" fontId="28" fillId="41" borderId="10" xfId="0" applyNumberFormat="1" applyFont="1" applyFill="1" applyBorder="1" applyAlignment="1">
      <alignment horizontal="center" vertical="center"/>
    </xf>
    <xf numFmtId="0" fontId="29" fillId="41" borderId="10" xfId="0" applyFont="1" applyFill="1" applyBorder="1" applyAlignment="1">
      <alignment horizontal="center" vertical="center"/>
    </xf>
    <xf numFmtId="16" fontId="28" fillId="42" borderId="10" xfId="0" applyNumberFormat="1" applyFont="1" applyFill="1" applyBorder="1" applyAlignment="1">
      <alignment horizontal="center" vertical="center"/>
    </xf>
    <xf numFmtId="0" fontId="28" fillId="45" borderId="22" xfId="0" applyFont="1" applyFill="1" applyBorder="1" applyAlignment="1">
      <alignment horizontal="center" vertical="center" wrapText="1"/>
    </xf>
    <xf numFmtId="2" fontId="28" fillId="41" borderId="22" xfId="0" applyNumberFormat="1" applyFont="1" applyFill="1" applyBorder="1" applyAlignment="1">
      <alignment horizontal="center" vertical="center"/>
    </xf>
    <xf numFmtId="10" fontId="28" fillId="41" borderId="22" xfId="0" applyNumberFormat="1" applyFont="1" applyFill="1" applyBorder="1" applyAlignment="1">
      <alignment horizontal="center" vertical="center" wrapText="1"/>
    </xf>
    <xf numFmtId="16" fontId="28" fillId="41" borderId="22" xfId="0" applyNumberFormat="1" applyFont="1" applyFill="1" applyBorder="1" applyAlignment="1">
      <alignment horizontal="center" vertical="center"/>
    </xf>
    <xf numFmtId="2" fontId="29" fillId="42" borderId="22" xfId="0" applyNumberFormat="1" applyFont="1" applyFill="1" applyBorder="1" applyAlignment="1">
      <alignment horizontal="center" vertical="center"/>
    </xf>
    <xf numFmtId="0" fontId="1" fillId="42" borderId="22" xfId="0" applyFont="1" applyFill="1" applyBorder="1" applyAlignment="1">
      <alignment horizontal="center" vertical="center"/>
    </xf>
    <xf numFmtId="165" fontId="28" fillId="42" borderId="22" xfId="0" applyNumberFormat="1" applyFont="1" applyFill="1" applyBorder="1" applyAlignment="1">
      <alignment horizontal="center" vertical="center"/>
    </xf>
    <xf numFmtId="15" fontId="1" fillId="42" borderId="22" xfId="0" applyNumberFormat="1" applyFont="1" applyFill="1" applyBorder="1" applyAlignment="1">
      <alignment horizontal="center" vertical="center"/>
    </xf>
    <xf numFmtId="0" fontId="28" fillId="42" borderId="22" xfId="0" applyFont="1" applyFill="1" applyBorder="1" applyAlignment="1">
      <alignment horizontal="left"/>
    </xf>
    <xf numFmtId="43" fontId="28" fillId="42" borderId="22" xfId="0" applyNumberFormat="1" applyFont="1" applyFill="1" applyBorder="1" applyAlignment="1">
      <alignment horizontal="center" vertical="top"/>
    </xf>
    <xf numFmtId="0" fontId="28" fillId="16" borderId="22" xfId="0" applyFont="1" applyFill="1" applyBorder="1" applyAlignment="1">
      <alignment horizontal="center" vertical="center"/>
    </xf>
    <xf numFmtId="16" fontId="28" fillId="16" borderId="22" xfId="0" applyNumberFormat="1" applyFont="1" applyFill="1" applyBorder="1" applyAlignment="1">
      <alignment horizontal="center" vertical="center"/>
    </xf>
    <xf numFmtId="0" fontId="28" fillId="16" borderId="22" xfId="0" applyFont="1" applyFill="1" applyBorder="1"/>
    <xf numFmtId="0" fontId="29" fillId="16" borderId="22" xfId="0" applyFont="1" applyFill="1" applyBorder="1" applyAlignment="1">
      <alignment horizontal="center" vertical="center"/>
    </xf>
    <xf numFmtId="0" fontId="29" fillId="46" borderId="26" xfId="0" applyFont="1" applyFill="1" applyBorder="1" applyAlignment="1">
      <alignment horizontal="center" vertical="center"/>
    </xf>
    <xf numFmtId="0" fontId="28" fillId="46" borderId="10" xfId="0" applyFont="1" applyFill="1" applyBorder="1" applyAlignment="1">
      <alignment horizontal="center" vertical="center"/>
    </xf>
    <xf numFmtId="2" fontId="29" fillId="46" borderId="10" xfId="0" applyNumberFormat="1" applyFont="1" applyFill="1" applyBorder="1" applyAlignment="1">
      <alignment horizontal="center" vertical="center"/>
    </xf>
    <xf numFmtId="166" fontId="28" fillId="46" borderId="10" xfId="0" applyNumberFormat="1" applyFont="1" applyFill="1" applyBorder="1" applyAlignment="1">
      <alignment horizontal="center" vertical="center"/>
    </xf>
    <xf numFmtId="0" fontId="29" fillId="46" borderId="10" xfId="0" applyFont="1" applyFill="1" applyBorder="1" applyAlignment="1">
      <alignment horizontal="center" vertical="center"/>
    </xf>
    <xf numFmtId="16" fontId="28" fillId="16" borderId="10" xfId="0" applyNumberFormat="1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" fillId="12" borderId="22" xfId="0" applyFont="1" applyFill="1" applyBorder="1" applyAlignment="1">
      <alignment horizontal="center" vertical="center"/>
    </xf>
    <xf numFmtId="165" fontId="28" fillId="12" borderId="22" xfId="0" applyNumberFormat="1" applyFont="1" applyFill="1" applyBorder="1" applyAlignment="1">
      <alignment horizontal="center" vertical="center"/>
    </xf>
    <xf numFmtId="15" fontId="1" fillId="12" borderId="22" xfId="0" applyNumberFormat="1" applyFont="1" applyFill="1" applyBorder="1" applyAlignment="1">
      <alignment horizontal="center" vertical="center"/>
    </xf>
    <xf numFmtId="0" fontId="28" fillId="12" borderId="22" xfId="0" applyFont="1" applyFill="1" applyBorder="1" applyAlignment="1">
      <alignment horizontal="left"/>
    </xf>
    <xf numFmtId="43" fontId="28" fillId="12" borderId="22" xfId="0" applyNumberFormat="1" applyFont="1" applyFill="1" applyBorder="1" applyAlignment="1">
      <alignment horizontal="center" vertical="top"/>
    </xf>
    <xf numFmtId="2" fontId="28" fillId="45" borderId="22" xfId="0" applyNumberFormat="1" applyFont="1" applyFill="1" applyBorder="1" applyAlignment="1">
      <alignment horizontal="center" vertical="center"/>
    </xf>
    <xf numFmtId="10" fontId="28" fillId="45" borderId="22" xfId="0" applyNumberFormat="1" applyFont="1" applyFill="1" applyBorder="1" applyAlignment="1">
      <alignment horizontal="center" vertical="center" wrapText="1"/>
    </xf>
    <xf numFmtId="16" fontId="28" fillId="45" borderId="22" xfId="0" applyNumberFormat="1" applyFont="1" applyFill="1" applyBorder="1" applyAlignment="1">
      <alignment horizontal="center" vertical="center"/>
    </xf>
    <xf numFmtId="2" fontId="29" fillId="12" borderId="22" xfId="0" applyNumberFormat="1" applyFont="1" applyFill="1" applyBorder="1" applyAlignment="1">
      <alignment horizontal="center" vertical="center"/>
    </xf>
    <xf numFmtId="0" fontId="28" fillId="46" borderId="22" xfId="0" applyFont="1" applyFill="1" applyBorder="1" applyAlignment="1">
      <alignment horizontal="center" vertical="center"/>
    </xf>
    <xf numFmtId="2" fontId="29" fillId="46" borderId="22" xfId="0" applyNumberFormat="1" applyFont="1" applyFill="1" applyBorder="1" applyAlignment="1">
      <alignment horizontal="center" vertical="center"/>
    </xf>
    <xf numFmtId="0" fontId="28" fillId="16" borderId="24" xfId="0" applyFont="1" applyFill="1" applyBorder="1" applyAlignment="1">
      <alignment horizontal="center" vertical="center"/>
    </xf>
    <xf numFmtId="0" fontId="28" fillId="16" borderId="23" xfId="0" applyFont="1" applyFill="1" applyBorder="1" applyAlignment="1">
      <alignment horizontal="center" vertical="center"/>
    </xf>
    <xf numFmtId="16" fontId="28" fillId="16" borderId="24" xfId="0" applyNumberFormat="1" applyFont="1" applyFill="1" applyBorder="1" applyAlignment="1">
      <alignment horizontal="center" vertical="center"/>
    </xf>
    <xf numFmtId="16" fontId="28" fillId="16" borderId="23" xfId="0" applyNumberFormat="1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6" fontId="28" fillId="0" borderId="24" xfId="0" applyNumberFormat="1" applyFont="1" applyBorder="1" applyAlignment="1">
      <alignment horizontal="center" vertical="center"/>
    </xf>
    <xf numFmtId="16" fontId="28" fillId="0" borderId="23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24" xfId="0" applyFont="1" applyBorder="1"/>
    <xf numFmtId="0" fontId="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/>
    <xf numFmtId="0" fontId="28" fillId="0" borderId="0" xfId="0" applyFont="1" applyBorder="1"/>
    <xf numFmtId="0" fontId="29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 vertical="center"/>
    </xf>
    <xf numFmtId="166" fontId="28" fillId="0" borderId="22" xfId="0" applyNumberFormat="1" applyFont="1" applyBorder="1" applyAlignment="1">
      <alignment horizontal="center" vertical="center"/>
    </xf>
    <xf numFmtId="0" fontId="29" fillId="41" borderId="21" xfId="0" applyFont="1" applyFill="1" applyBorder="1" applyAlignment="1">
      <alignment horizontal="center" vertical="center"/>
    </xf>
    <xf numFmtId="0" fontId="28" fillId="41" borderId="11" xfId="0" applyFont="1" applyFill="1" applyBorder="1" applyAlignment="1">
      <alignment horizontal="center" vertical="center"/>
    </xf>
    <xf numFmtId="2" fontId="29" fillId="41" borderId="11" xfId="0" applyNumberFormat="1" applyFont="1" applyFill="1" applyBorder="1" applyAlignment="1">
      <alignment horizontal="center" vertical="center"/>
    </xf>
    <xf numFmtId="166" fontId="28" fillId="41" borderId="11" xfId="0" applyNumberFormat="1" applyFont="1" applyFill="1" applyBorder="1" applyAlignment="1">
      <alignment horizontal="center" vertical="center"/>
    </xf>
    <xf numFmtId="0" fontId="29" fillId="41" borderId="11" xfId="0" applyFont="1" applyFill="1" applyBorder="1" applyAlignment="1">
      <alignment horizontal="center" vertical="center"/>
    </xf>
    <xf numFmtId="16" fontId="28" fillId="42" borderId="11" xfId="0" applyNumberFormat="1" applyFont="1" applyFill="1" applyBorder="1" applyAlignment="1">
      <alignment horizontal="center" vertical="center"/>
    </xf>
    <xf numFmtId="0" fontId="29" fillId="46" borderId="22" xfId="0" applyFont="1" applyFill="1" applyBorder="1" applyAlignment="1">
      <alignment horizontal="center" vertical="center"/>
    </xf>
    <xf numFmtId="166" fontId="28" fillId="46" borderId="22" xfId="0" applyNumberFormat="1" applyFont="1" applyFill="1" applyBorder="1" applyAlignment="1">
      <alignment horizontal="center" vertical="center"/>
    </xf>
    <xf numFmtId="0" fontId="28" fillId="16" borderId="24" xfId="0" applyFont="1" applyFill="1" applyBorder="1"/>
    <xf numFmtId="16" fontId="28" fillId="16" borderId="11" xfId="0" applyNumberFormat="1" applyFont="1" applyFill="1" applyBorder="1" applyAlignment="1">
      <alignment horizontal="center" vertical="center"/>
    </xf>
    <xf numFmtId="0" fontId="29" fillId="46" borderId="15" xfId="0" applyFont="1" applyFill="1" applyBorder="1" applyAlignment="1">
      <alignment horizontal="center" vertical="center"/>
    </xf>
    <xf numFmtId="0" fontId="29" fillId="42" borderId="24" xfId="0" applyFont="1" applyFill="1" applyBorder="1" applyAlignment="1">
      <alignment horizontal="center" vertical="center"/>
    </xf>
    <xf numFmtId="0" fontId="28" fillId="42" borderId="24" xfId="0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16" fontId="28" fillId="12" borderId="24" xfId="0" applyNumberFormat="1" applyFont="1" applyFill="1" applyBorder="1" applyAlignment="1">
      <alignment horizontal="center" vertical="center"/>
    </xf>
    <xf numFmtId="0" fontId="28" fillId="12" borderId="24" xfId="0" applyFont="1" applyFill="1" applyBorder="1"/>
    <xf numFmtId="0" fontId="29" fillId="12" borderId="24" xfId="0" applyFont="1" applyFill="1" applyBorder="1" applyAlignment="1">
      <alignment horizontal="center" vertical="center"/>
    </xf>
    <xf numFmtId="16" fontId="28" fillId="42" borderId="24" xfId="0" applyNumberFormat="1" applyFont="1" applyFill="1" applyBorder="1" applyAlignment="1">
      <alignment horizontal="center" vertical="center"/>
    </xf>
    <xf numFmtId="0" fontId="28" fillId="42" borderId="24" xfId="0" applyFont="1" applyFill="1" applyBorder="1"/>
    <xf numFmtId="166" fontId="28" fillId="45" borderId="26" xfId="0" applyNumberFormat="1" applyFont="1" applyFill="1" applyBorder="1" applyAlignment="1">
      <alignment horizontal="center" vertical="center"/>
    </xf>
    <xf numFmtId="166" fontId="28" fillId="42" borderId="22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12" fillId="0" borderId="24" xfId="0" applyFont="1" applyBorder="1"/>
    <xf numFmtId="2" fontId="1" fillId="0" borderId="24" xfId="0" applyNumberFormat="1" applyFont="1" applyBorder="1"/>
    <xf numFmtId="0" fontId="1" fillId="0" borderId="24" xfId="0" applyFont="1" applyBorder="1"/>
    <xf numFmtId="0" fontId="1" fillId="0" borderId="22" xfId="0" applyFont="1" applyFill="1" applyBorder="1"/>
    <xf numFmtId="0" fontId="1" fillId="33" borderId="22" xfId="0" applyFont="1" applyFill="1" applyBorder="1"/>
    <xf numFmtId="0" fontId="28" fillId="42" borderId="24" xfId="0" applyFont="1" applyFill="1" applyBorder="1" applyAlignment="1">
      <alignment horizontal="center" vertical="center"/>
    </xf>
    <xf numFmtId="0" fontId="28" fillId="42" borderId="23" xfId="0" applyFont="1" applyFill="1" applyBorder="1" applyAlignment="1">
      <alignment horizontal="center" vertical="center"/>
    </xf>
    <xf numFmtId="16" fontId="28" fillId="42" borderId="24" xfId="0" applyNumberFormat="1" applyFont="1" applyFill="1" applyBorder="1" applyAlignment="1">
      <alignment horizontal="center" vertical="center"/>
    </xf>
    <xf numFmtId="16" fontId="28" fillId="42" borderId="23" xfId="0" applyNumberFormat="1" applyFont="1" applyFill="1" applyBorder="1" applyAlignment="1">
      <alignment horizontal="center" vertical="center"/>
    </xf>
    <xf numFmtId="0" fontId="29" fillId="42" borderId="24" xfId="0" applyFont="1" applyFill="1" applyBorder="1" applyAlignment="1">
      <alignment horizontal="center" vertical="center"/>
    </xf>
    <xf numFmtId="16" fontId="28" fillId="42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1" fillId="33" borderId="24" xfId="0" applyFont="1" applyFill="1" applyBorder="1"/>
    <xf numFmtId="0" fontId="0" fillId="0" borderId="22" xfId="0" applyBorder="1"/>
    <xf numFmtId="0" fontId="28" fillId="41" borderId="15" xfId="0" applyFont="1" applyFill="1" applyBorder="1" applyAlignment="1">
      <alignment horizontal="center" vertical="center"/>
    </xf>
    <xf numFmtId="0" fontId="29" fillId="45" borderId="21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 wrapText="1"/>
    </xf>
    <xf numFmtId="0" fontId="10" fillId="0" borderId="28" xfId="0" applyFont="1" applyBorder="1"/>
    <xf numFmtId="0" fontId="10" fillId="0" borderId="29" xfId="0" applyFont="1" applyBorder="1"/>
    <xf numFmtId="0" fontId="5" fillId="35" borderId="30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5" fillId="35" borderId="18" xfId="0" applyFont="1" applyFill="1" applyBorder="1" applyAlignment="1">
      <alignment horizontal="left" vertical="center" wrapText="1"/>
    </xf>
    <xf numFmtId="0" fontId="10" fillId="0" borderId="21" xfId="0" applyFont="1" applyBorder="1"/>
    <xf numFmtId="0" fontId="10" fillId="0" borderId="21" xfId="0" applyFont="1" applyBorder="1"/>
    <xf numFmtId="0" fontId="5" fillId="35" borderId="18" xfId="0" applyFont="1" applyFill="1" applyBorder="1" applyAlignment="1">
      <alignment horizontal="center" vertical="center" wrapText="1"/>
    </xf>
    <xf numFmtId="0" fontId="8" fillId="33" borderId="0" xfId="0" applyFont="1" applyFill="1" applyBorder="1"/>
    <xf numFmtId="0" fontId="10" fillId="0" borderId="0" xfId="0" applyFont="1" applyBorder="1"/>
    <xf numFmtId="2" fontId="24" fillId="33" borderId="0" xfId="0" applyNumberFormat="1" applyFont="1" applyFill="1" applyBorder="1" applyAlignment="1">
      <alignment horizontal="left" wrapText="1"/>
    </xf>
    <xf numFmtId="16" fontId="28" fillId="42" borderId="24" xfId="0" applyNumberFormat="1" applyFont="1" applyFill="1" applyBorder="1" applyAlignment="1">
      <alignment horizontal="center" vertical="center"/>
    </xf>
    <xf numFmtId="16" fontId="28" fillId="42" borderId="23" xfId="0" applyNumberFormat="1" applyFont="1" applyFill="1" applyBorder="1" applyAlignment="1">
      <alignment horizontal="center" vertical="center"/>
    </xf>
    <xf numFmtId="0" fontId="28" fillId="42" borderId="24" xfId="0" applyFont="1" applyFill="1" applyBorder="1" applyAlignment="1">
      <alignment horizontal="center" vertical="center"/>
    </xf>
    <xf numFmtId="0" fontId="28" fillId="42" borderId="23" xfId="0" applyFont="1" applyFill="1" applyBorder="1" applyAlignment="1">
      <alignment horizontal="center" vertical="center"/>
    </xf>
    <xf numFmtId="0" fontId="29" fillId="41" borderId="24" xfId="0" applyFont="1" applyFill="1" applyBorder="1" applyAlignment="1">
      <alignment horizontal="center" vertical="center"/>
    </xf>
    <xf numFmtId="0" fontId="29" fillId="41" borderId="23" xfId="0" applyFont="1" applyFill="1" applyBorder="1" applyAlignment="1">
      <alignment horizontal="center" vertical="center"/>
    </xf>
    <xf numFmtId="166" fontId="28" fillId="41" borderId="24" xfId="0" applyNumberFormat="1" applyFont="1" applyFill="1" applyBorder="1" applyAlignment="1">
      <alignment horizontal="center" vertical="center"/>
    </xf>
    <xf numFmtId="166" fontId="28" fillId="41" borderId="23" xfId="0" applyNumberFormat="1" applyFont="1" applyFill="1" applyBorder="1" applyAlignment="1">
      <alignment horizontal="center" vertical="center"/>
    </xf>
    <xf numFmtId="0" fontId="29" fillId="42" borderId="24" xfId="0" applyFont="1" applyFill="1" applyBorder="1" applyAlignment="1">
      <alignment horizontal="center" vertical="center"/>
    </xf>
    <xf numFmtId="0" fontId="29" fillId="42" borderId="23" xfId="0" applyFont="1" applyFill="1" applyBorder="1" applyAlignment="1">
      <alignment horizontal="center" vertical="center"/>
    </xf>
    <xf numFmtId="16" fontId="28" fillId="42" borderId="22" xfId="0" applyNumberFormat="1" applyFont="1" applyFill="1" applyBorder="1" applyAlignment="1">
      <alignment horizontal="center" vertical="center"/>
    </xf>
    <xf numFmtId="166" fontId="28" fillId="45" borderId="24" xfId="0" applyNumberFormat="1" applyFont="1" applyFill="1" applyBorder="1" applyAlignment="1">
      <alignment horizontal="center" vertical="center"/>
    </xf>
    <xf numFmtId="166" fontId="28" fillId="45" borderId="23" xfId="0" applyNumberFormat="1" applyFont="1" applyFill="1" applyBorder="1" applyAlignment="1">
      <alignment horizontal="center" vertical="center"/>
    </xf>
    <xf numFmtId="0" fontId="29" fillId="45" borderId="24" xfId="0" applyFont="1" applyFill="1" applyBorder="1" applyAlignment="1">
      <alignment horizontal="center" vertical="center"/>
    </xf>
    <xf numFmtId="0" fontId="29" fillId="45" borderId="23" xfId="0" applyFont="1" applyFill="1" applyBorder="1" applyAlignment="1">
      <alignment horizontal="center" vertical="center"/>
    </xf>
    <xf numFmtId="16" fontId="28" fillId="12" borderId="24" xfId="0" applyNumberFormat="1" applyFont="1" applyFill="1" applyBorder="1" applyAlignment="1">
      <alignment horizontal="center" vertical="center"/>
    </xf>
    <xf numFmtId="16" fontId="28" fillId="12" borderId="23" xfId="0" applyNumberFormat="1" applyFont="1" applyFill="1" applyBorder="1" applyAlignment="1">
      <alignment horizontal="center" vertical="center"/>
    </xf>
    <xf numFmtId="0" fontId="28" fillId="16" borderId="24" xfId="0" applyFont="1" applyFill="1" applyBorder="1" applyAlignment="1">
      <alignment horizontal="center" vertical="center"/>
    </xf>
    <xf numFmtId="0" fontId="28" fillId="16" borderId="23" xfId="0" applyFont="1" applyFill="1" applyBorder="1" applyAlignment="1">
      <alignment horizontal="center" vertical="center"/>
    </xf>
    <xf numFmtId="16" fontId="28" fillId="16" borderId="24" xfId="0" applyNumberFormat="1" applyFont="1" applyFill="1" applyBorder="1" applyAlignment="1">
      <alignment horizontal="center" vertical="center"/>
    </xf>
    <xf numFmtId="16" fontId="28" fillId="16" borderId="23" xfId="0" applyNumberFormat="1" applyFont="1" applyFill="1" applyBorder="1" applyAlignment="1">
      <alignment horizontal="center" vertical="center"/>
    </xf>
    <xf numFmtId="0" fontId="29" fillId="46" borderId="24" xfId="0" applyFont="1" applyFill="1" applyBorder="1" applyAlignment="1">
      <alignment horizontal="center" vertical="center"/>
    </xf>
    <xf numFmtId="0" fontId="29" fillId="46" borderId="23" xfId="0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0" fontId="28" fillId="12" borderId="23" xfId="0" applyFont="1" applyFill="1" applyBorder="1" applyAlignment="1">
      <alignment horizontal="center" vertical="center"/>
    </xf>
    <xf numFmtId="166" fontId="28" fillId="46" borderId="24" xfId="0" applyNumberFormat="1" applyFont="1" applyFill="1" applyBorder="1" applyAlignment="1">
      <alignment horizontal="center" vertical="center"/>
    </xf>
    <xf numFmtId="166" fontId="28" fillId="46" borderId="23" xfId="0" applyNumberFormat="1" applyFont="1" applyFill="1" applyBorder="1" applyAlignment="1">
      <alignment horizontal="center" vertical="center"/>
    </xf>
    <xf numFmtId="166" fontId="28" fillId="42" borderId="24" xfId="0" applyNumberFormat="1" applyFont="1" applyFill="1" applyBorder="1" applyAlignment="1">
      <alignment horizontal="center" vertical="center"/>
    </xf>
    <xf numFmtId="166" fontId="28" fillId="42" borderId="23" xfId="0" applyNumberFormat="1" applyFont="1" applyFill="1" applyBorder="1" applyAlignment="1">
      <alignment horizontal="center" vertical="center"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7" xfId="20"/>
    <cellStyle name="Normal 7 2" xfId="21"/>
    <cellStyle name="Heading 1" xfId="22"/>
    <cellStyle name="Heading 2" xfId="23"/>
    <cellStyle name="Heading 3" xfId="24"/>
    <cellStyle name="Input" xfId="25"/>
    <cellStyle name="Output" xfId="26"/>
    <cellStyle name="Calculation" xfId="27"/>
    <cellStyle name="Linked Cell" xfId="28"/>
    <cellStyle name="Check Cell" xfId="29"/>
    <cellStyle name="Total" xfId="30"/>
    <cellStyle name="Normal 22" xfId="31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3" xfId="44"/>
    <cellStyle name="60% - Accent2 3" xfId="45"/>
    <cellStyle name="60% - Accent3 3" xfId="46"/>
    <cellStyle name="60% - Accent4 3" xfId="47"/>
    <cellStyle name="60% - Accent5 3" xfId="48"/>
    <cellStyle name="60% - Accent6 3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Explanatory Text 2" xfId="57"/>
    <cellStyle name="Good 2" xfId="58"/>
    <cellStyle name="Heading 4 2" xfId="59"/>
    <cellStyle name="Hyperlink 2" xfId="60"/>
    <cellStyle name="Neutral 3" xfId="61"/>
    <cellStyle name="Normal 2" xfId="62"/>
    <cellStyle name="Normal 3" xfId="63"/>
    <cellStyle name="Note 3" xfId="64"/>
    <cellStyle name="Percent 2" xfId="65"/>
    <cellStyle name="Title 3" xfId="66"/>
    <cellStyle name="Warning Text 2" xfId="67"/>
    <cellStyle name="Normal 4" xfId="68"/>
    <cellStyle name="Normal 5" xfId="69"/>
    <cellStyle name="Normal 6" xfId="70"/>
    <cellStyle name="Comma 3" xfId="71"/>
    <cellStyle name="Note 2" xfId="72"/>
    <cellStyle name="Normal 8" xfId="73"/>
    <cellStyle name="Normal 2 2" xfId="74"/>
    <cellStyle name="Normal 4 2" xfId="75"/>
    <cellStyle name="Normal 5 2" xfId="76"/>
    <cellStyle name="Normal 6 2" xfId="77"/>
    <cellStyle name="Normal 8 2" xfId="78"/>
    <cellStyle name="Normal 9" xfId="79"/>
    <cellStyle name="Normal 10" xfId="80"/>
    <cellStyle name="Title 2" xfId="81"/>
    <cellStyle name="Neutral 2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Comma 2" xfId="89"/>
    <cellStyle name="Normal 9 2" xfId="90"/>
    <cellStyle name="Normal 10 2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Comma 2 2" xfId="99"/>
    <cellStyle name="Normal 11 2" xfId="100"/>
    <cellStyle name="Normal 12 2" xfId="101"/>
    <cellStyle name="Normal 13 2" xfId="102"/>
    <cellStyle name="Normal 14 2" xfId="103"/>
    <cellStyle name="Normal 15 2" xfId="104"/>
    <cellStyle name="Normal 16 2" xfId="105"/>
    <cellStyle name="Normal 17 2" xfId="106"/>
    <cellStyle name="Normal 18" xfId="107"/>
    <cellStyle name="Normal 19" xfId="108"/>
    <cellStyle name="Normal 20" xfId="109"/>
    <cellStyle name="Normal 21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4286250</xdr:colOff>
      <xdr:row>0</xdr:row>
      <xdr:rowOff>133350</xdr:rowOff>
    </xdr:from>
    <xdr:ext cx="1552575" cy="552450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33350"/>
          <a:ext cx="1552575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202</xdr:row>
      <xdr:rowOff>0</xdr:rowOff>
    </xdr:from>
    <xdr:ext cx="4619625" cy="2305050"/>
    <xdr:sp macro="" textlink="">
      <xdr:nvSpPr>
        <xdr:cNvPr id="5" name="Text Box 3"/>
        <xdr:cNvSpPr txBox="1">
          <a:spLocks noChangeArrowheads="1"/>
        </xdr:cNvSpPr>
      </xdr:nvSpPr>
      <xdr:spPr>
        <a:xfrm>
          <a:off x="3952875" y="32937450"/>
          <a:ext cx="4619625" cy="2305050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8</xdr:col>
      <xdr:colOff>76200</xdr:colOff>
      <xdr:row>0</xdr:row>
      <xdr:rowOff>76200</xdr:rowOff>
    </xdr:from>
    <xdr:ext cx="2362200" cy="419100"/>
    <xdr:pic>
      <xdr:nvPicPr>
        <xdr:cNvPr id="2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2362200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19050</xdr:colOff>
      <xdr:row>212</xdr:row>
      <xdr:rowOff>19050</xdr:rowOff>
    </xdr:from>
    <xdr:ext cx="3419475" cy="885825"/>
    <xdr:pic>
      <xdr:nvPicPr>
        <xdr:cNvPr id="3" name="image3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4575750"/>
          <a:ext cx="3419475" cy="885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218</xdr:row>
      <xdr:rowOff>95250</xdr:rowOff>
    </xdr:from>
    <xdr:ext cx="3933825" cy="800100"/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57425" y="36052125"/>
          <a:ext cx="3933825" cy="800100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7</xdr:col>
      <xdr:colOff>76200</xdr:colOff>
      <xdr:row>0</xdr:row>
      <xdr:rowOff>152400</xdr:rowOff>
    </xdr:from>
    <xdr:ext cx="1895475" cy="514350"/>
    <xdr:pic>
      <xdr:nvPicPr>
        <xdr:cNvPr id="2" name="image4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2400"/>
          <a:ext cx="1895475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228600</xdr:colOff>
      <xdr:row>217</xdr:row>
      <xdr:rowOff>76200</xdr:rowOff>
    </xdr:from>
    <xdr:ext cx="3314700" cy="895350"/>
    <xdr:pic>
      <xdr:nvPicPr>
        <xdr:cNvPr id="3" name="image5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35871150"/>
          <a:ext cx="3314700" cy="895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512</xdr:row>
      <xdr:rowOff>0</xdr:rowOff>
    </xdr:from>
    <xdr:ext cx="3543300" cy="1590675"/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486400" y="83343750"/>
          <a:ext cx="3543300" cy="1590675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7</xdr:col>
      <xdr:colOff>76200</xdr:colOff>
      <xdr:row>0</xdr:row>
      <xdr:rowOff>152400</xdr:rowOff>
    </xdr:from>
    <xdr:ext cx="2209800" cy="514350"/>
    <xdr:pic>
      <xdr:nvPicPr>
        <xdr:cNvPr id="2" name="image6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52400"/>
          <a:ext cx="2209800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447675</xdr:colOff>
      <xdr:row>512</xdr:row>
      <xdr:rowOff>0</xdr:rowOff>
    </xdr:from>
    <xdr:ext cx="3371850" cy="723900"/>
    <xdr:pic>
      <xdr:nvPicPr>
        <xdr:cNvPr id="3" name="image7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3343750"/>
          <a:ext cx="3371850" cy="723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123825</xdr:rowOff>
    </xdr:from>
    <xdr:ext cx="1533525" cy="552450"/>
    <xdr:pic>
      <xdr:nvPicPr>
        <xdr:cNvPr id="2" name="image8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23825"/>
          <a:ext cx="1533525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628650</xdr:colOff>
      <xdr:row>1</xdr:row>
      <xdr:rowOff>0</xdr:rowOff>
    </xdr:from>
    <xdr:ext cx="2743200" cy="514350"/>
    <xdr:pic>
      <xdr:nvPicPr>
        <xdr:cNvPr id="2" name="image9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1925"/>
          <a:ext cx="2743200" cy="514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workbookViewId="0" topLeftCell="A1">
      <selection activeCell="B10" sqref="B10"/>
    </sheetView>
  </sheetViews>
  <sheetFormatPr defaultColWidth="14.421875" defaultRowHeight="15" customHeight="1"/>
  <cols>
    <col min="1" max="1" width="7.00390625" style="0" customWidth="1"/>
    <col min="2" max="2" width="9.8515625" style="0" customWidth="1"/>
    <col min="3" max="3" width="24.140625" style="0" customWidth="1"/>
    <col min="4" max="4" width="70.57421875" style="0" customWidth="1"/>
    <col min="5" max="13" width="9.28125" style="0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 t="s">
        <v>306</v>
      </c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45429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rintOptions/>
  <pageMargins left="0.7" right="0.7" top="0.75" bottom="0.7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2"/>
  <sheetViews>
    <sheetView zoomScale="88" zoomScaleNormal="88" workbookViewId="0" topLeftCell="A1">
      <pane ySplit="10" topLeftCell="A11" activePane="bottomLeft" state="frozen"/>
      <selection pane="bottomLeft" activeCell="C11" sqref="C11"/>
    </sheetView>
  </sheetViews>
  <sheetFormatPr defaultColWidth="14.421875" defaultRowHeight="15" customHeight="1"/>
  <cols>
    <col min="1" max="1" width="4.28125" style="0" customWidth="1"/>
    <col min="2" max="2" width="14.57421875" style="0" customWidth="1"/>
    <col min="3" max="3" width="16.28125" style="0" customWidth="1"/>
    <col min="4" max="4" width="11.7109375" style="0" customWidth="1"/>
    <col min="5" max="5" width="10.57421875" style="0" customWidth="1"/>
    <col min="6" max="7" width="10.7109375" style="0" customWidth="1"/>
    <col min="8" max="9" width="11.28125" style="0" customWidth="1"/>
    <col min="10" max="10" width="12.7109375" style="0" customWidth="1"/>
    <col min="11" max="11" width="12.57421875" style="0" customWidth="1"/>
    <col min="12" max="12" width="11.8515625" style="0" customWidth="1"/>
    <col min="13" max="13" width="9.57421875" style="0" customWidth="1"/>
    <col min="14" max="14" width="10.00390625" style="0" customWidth="1"/>
    <col min="15" max="15" width="10.28125" style="0" customWidth="1"/>
    <col min="16" max="16" width="9.28125" style="0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45429</v>
      </c>
      <c r="M6" s="7"/>
      <c r="N6" s="1"/>
      <c r="O6" s="1"/>
      <c r="P6" s="1"/>
    </row>
    <row r="7" spans="1:16" ht="10.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customHeight="1" hidden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91" t="s">
        <v>16</v>
      </c>
      <c r="B9" s="393" t="s">
        <v>17</v>
      </c>
      <c r="C9" s="393" t="s">
        <v>18</v>
      </c>
      <c r="D9" s="393" t="s">
        <v>19</v>
      </c>
      <c r="E9" s="26" t="s">
        <v>20</v>
      </c>
      <c r="F9" s="26" t="s">
        <v>21</v>
      </c>
      <c r="G9" s="388" t="s">
        <v>22</v>
      </c>
      <c r="H9" s="389"/>
      <c r="I9" s="390"/>
      <c r="J9" s="388" t="s">
        <v>23</v>
      </c>
      <c r="K9" s="389"/>
      <c r="L9" s="390"/>
      <c r="M9" s="26"/>
      <c r="N9" s="27"/>
      <c r="O9" s="27"/>
      <c r="P9" s="27"/>
    </row>
    <row r="10" spans="1:16" ht="38.25">
      <c r="A10" s="392"/>
      <c r="B10" s="394"/>
      <c r="C10" s="394"/>
      <c r="D10" s="394"/>
      <c r="E10" s="28" t="s">
        <v>24</v>
      </c>
      <c r="F10" s="28" t="s">
        <v>24</v>
      </c>
      <c r="G10" s="206" t="s">
        <v>25</v>
      </c>
      <c r="H10" s="206" t="s">
        <v>26</v>
      </c>
      <c r="I10" s="206" t="s">
        <v>27</v>
      </c>
      <c r="J10" s="206" t="s">
        <v>28</v>
      </c>
      <c r="K10" s="206" t="s">
        <v>29</v>
      </c>
      <c r="L10" s="206" t="s">
        <v>30</v>
      </c>
      <c r="M10" s="206" t="s">
        <v>31</v>
      </c>
      <c r="N10" s="29" t="s">
        <v>32</v>
      </c>
      <c r="O10" s="29" t="s">
        <v>33</v>
      </c>
      <c r="P10" s="30" t="s">
        <v>804</v>
      </c>
    </row>
    <row r="11" spans="1:16" ht="12.75" customHeight="1">
      <c r="A11" s="213">
        <v>1</v>
      </c>
      <c r="B11" s="225" t="s">
        <v>34</v>
      </c>
      <c r="C11" s="204" t="s">
        <v>35</v>
      </c>
      <c r="D11" s="216">
        <v>45442</v>
      </c>
      <c r="E11" s="204">
        <v>22452.35</v>
      </c>
      <c r="F11" s="204">
        <v>22363.8</v>
      </c>
      <c r="G11" s="203">
        <v>22242.6</v>
      </c>
      <c r="H11" s="203">
        <v>22032.85</v>
      </c>
      <c r="I11" s="203">
        <v>21911.649999999998</v>
      </c>
      <c r="J11" s="203">
        <v>22573.55</v>
      </c>
      <c r="K11" s="203">
        <v>22694.750000000004</v>
      </c>
      <c r="L11" s="203">
        <v>22904.5</v>
      </c>
      <c r="M11" s="202">
        <v>22485</v>
      </c>
      <c r="N11" s="202">
        <v>22154.05</v>
      </c>
      <c r="O11" s="202">
        <v>15253700</v>
      </c>
      <c r="P11" s="205">
        <v>0.015976941252478966</v>
      </c>
    </row>
    <row r="12" spans="1:16" ht="12.75" customHeight="1">
      <c r="A12" s="213">
        <v>2</v>
      </c>
      <c r="B12" s="225" t="s">
        <v>34</v>
      </c>
      <c r="C12" s="204" t="s">
        <v>36</v>
      </c>
      <c r="D12" s="216">
        <v>45441</v>
      </c>
      <c r="E12" s="204">
        <v>48092.35</v>
      </c>
      <c r="F12" s="204">
        <v>47777</v>
      </c>
      <c r="G12" s="203">
        <v>47379</v>
      </c>
      <c r="H12" s="203">
        <v>46665.65</v>
      </c>
      <c r="I12" s="203">
        <v>46267.65</v>
      </c>
      <c r="J12" s="203">
        <v>48490.35</v>
      </c>
      <c r="K12" s="203">
        <v>48888.35</v>
      </c>
      <c r="L12" s="203">
        <v>49601.7</v>
      </c>
      <c r="M12" s="202">
        <v>48175</v>
      </c>
      <c r="N12" s="202">
        <v>47063.65</v>
      </c>
      <c r="O12" s="202">
        <v>2863500</v>
      </c>
      <c r="P12" s="205">
        <v>-0.00924325698953192</v>
      </c>
    </row>
    <row r="13" spans="1:16" ht="12.75" customHeight="1">
      <c r="A13" s="213">
        <v>3</v>
      </c>
      <c r="B13" s="225" t="s">
        <v>34</v>
      </c>
      <c r="C13" s="224" t="s">
        <v>37</v>
      </c>
      <c r="D13" s="218">
        <v>45440</v>
      </c>
      <c r="E13" s="217">
        <v>21461.15</v>
      </c>
      <c r="F13" s="217">
        <v>21370.383333333335</v>
      </c>
      <c r="G13" s="219">
        <v>21258.76666666667</v>
      </c>
      <c r="H13" s="219">
        <v>21056.383333333335</v>
      </c>
      <c r="I13" s="219">
        <v>20944.76666666667</v>
      </c>
      <c r="J13" s="219">
        <v>21572.76666666667</v>
      </c>
      <c r="K13" s="219">
        <v>21684.38333333333</v>
      </c>
      <c r="L13" s="219">
        <v>21886.76666666667</v>
      </c>
      <c r="M13" s="220">
        <v>21482</v>
      </c>
      <c r="N13" s="220">
        <v>21168</v>
      </c>
      <c r="O13" s="220">
        <v>99130</v>
      </c>
      <c r="P13" s="221">
        <v>0.05194460656868467</v>
      </c>
    </row>
    <row r="14" spans="1:16" ht="12.75" customHeight="1">
      <c r="A14" s="213">
        <v>4</v>
      </c>
      <c r="B14" s="225" t="s">
        <v>34</v>
      </c>
      <c r="C14" s="224" t="s">
        <v>38</v>
      </c>
      <c r="D14" s="218">
        <v>45439</v>
      </c>
      <c r="E14" s="217">
        <v>11287.7</v>
      </c>
      <c r="F14" s="217">
        <v>11254.183333333334</v>
      </c>
      <c r="G14" s="219">
        <v>11208.366666666669</v>
      </c>
      <c r="H14" s="219">
        <v>11129.033333333335</v>
      </c>
      <c r="I14" s="219">
        <v>11083.216666666669</v>
      </c>
      <c r="J14" s="219">
        <v>11333.516666666668</v>
      </c>
      <c r="K14" s="219">
        <v>11379.333333333334</v>
      </c>
      <c r="L14" s="219">
        <v>11458.666666666668</v>
      </c>
      <c r="M14" s="220">
        <v>11300</v>
      </c>
      <c r="N14" s="220">
        <v>11174.85</v>
      </c>
      <c r="O14" s="220">
        <v>2101000</v>
      </c>
      <c r="P14" s="221">
        <v>-0.01121268810372619</v>
      </c>
    </row>
    <row r="15" spans="1:16" ht="12.75" customHeight="1">
      <c r="A15" s="213">
        <v>5</v>
      </c>
      <c r="B15" s="383" t="s">
        <v>34</v>
      </c>
      <c r="C15" s="217" t="s">
        <v>1080</v>
      </c>
      <c r="D15" s="218">
        <v>45443</v>
      </c>
      <c r="E15" s="217">
        <v>66310.15</v>
      </c>
      <c r="F15" s="217">
        <v>66116.83333333333</v>
      </c>
      <c r="G15" s="219">
        <v>65753.71666666666</v>
      </c>
      <c r="H15" s="219">
        <v>65197.283333333326</v>
      </c>
      <c r="I15" s="219">
        <v>64834.16666666666</v>
      </c>
      <c r="J15" s="219">
        <v>66673.26666666666</v>
      </c>
      <c r="K15" s="219">
        <v>67036.38333333333</v>
      </c>
      <c r="L15" s="219">
        <v>67592.81666666667</v>
      </c>
      <c r="M15" s="220">
        <v>66479.95</v>
      </c>
      <c r="N15" s="220">
        <v>65560.4</v>
      </c>
      <c r="O15" s="220">
        <v>7700</v>
      </c>
      <c r="P15" s="221">
        <v>0</v>
      </c>
    </row>
    <row r="16" spans="1:16" ht="12.75" customHeight="1">
      <c r="A16" s="213">
        <v>6</v>
      </c>
      <c r="B16" s="225" t="s">
        <v>850</v>
      </c>
      <c r="C16" s="222" t="s">
        <v>39</v>
      </c>
      <c r="D16" s="218">
        <v>45442</v>
      </c>
      <c r="E16" s="217">
        <v>631.15</v>
      </c>
      <c r="F16" s="217">
        <v>626.4833333333332</v>
      </c>
      <c r="G16" s="219">
        <v>615.7666666666664</v>
      </c>
      <c r="H16" s="219">
        <v>600.3833333333332</v>
      </c>
      <c r="I16" s="219">
        <v>589.6666666666664</v>
      </c>
      <c r="J16" s="219">
        <v>641.8666666666664</v>
      </c>
      <c r="K16" s="219">
        <v>652.5833333333334</v>
      </c>
      <c r="L16" s="219">
        <v>667.9666666666665</v>
      </c>
      <c r="M16" s="220">
        <v>637.2</v>
      </c>
      <c r="N16" s="220">
        <v>611.1</v>
      </c>
      <c r="O16" s="220">
        <v>13272000</v>
      </c>
      <c r="P16" s="221">
        <v>0.010660980810234541</v>
      </c>
    </row>
    <row r="17" spans="1:16" ht="12.75" customHeight="1">
      <c r="A17" s="213">
        <v>7</v>
      </c>
      <c r="B17" s="225" t="s">
        <v>40</v>
      </c>
      <c r="C17" s="222" t="s">
        <v>41</v>
      </c>
      <c r="D17" s="218">
        <v>45442</v>
      </c>
      <c r="E17" s="217">
        <v>8311</v>
      </c>
      <c r="F17" s="217">
        <v>8253.016666666666</v>
      </c>
      <c r="G17" s="219">
        <v>8107.983333333334</v>
      </c>
      <c r="H17" s="219">
        <v>7904.966666666667</v>
      </c>
      <c r="I17" s="219">
        <v>7759.933333333334</v>
      </c>
      <c r="J17" s="219">
        <v>8456.033333333333</v>
      </c>
      <c r="K17" s="219">
        <v>8601.066666666666</v>
      </c>
      <c r="L17" s="219">
        <v>8804.083333333332</v>
      </c>
      <c r="M17" s="220">
        <v>8398.05</v>
      </c>
      <c r="N17" s="220">
        <v>8050</v>
      </c>
      <c r="O17" s="220">
        <v>1366625</v>
      </c>
      <c r="P17" s="221">
        <v>-0.02662037037037037</v>
      </c>
    </row>
    <row r="18" spans="1:16" ht="12.75" customHeight="1">
      <c r="A18" s="213">
        <v>8</v>
      </c>
      <c r="B18" s="225" t="s">
        <v>42</v>
      </c>
      <c r="C18" s="223" t="s">
        <v>43</v>
      </c>
      <c r="D18" s="218">
        <v>45442</v>
      </c>
      <c r="E18" s="217">
        <v>26661.4</v>
      </c>
      <c r="F18" s="217">
        <v>26570.533333333336</v>
      </c>
      <c r="G18" s="219">
        <v>26391.066666666673</v>
      </c>
      <c r="H18" s="219">
        <v>26120.733333333337</v>
      </c>
      <c r="I18" s="219">
        <v>25941.266666666674</v>
      </c>
      <c r="J18" s="219">
        <v>26840.866666666672</v>
      </c>
      <c r="K18" s="219">
        <v>27020.33333333334</v>
      </c>
      <c r="L18" s="219">
        <v>27290.66666666667</v>
      </c>
      <c r="M18" s="220">
        <v>26750</v>
      </c>
      <c r="N18" s="220">
        <v>26300.2</v>
      </c>
      <c r="O18" s="220">
        <v>162740</v>
      </c>
      <c r="P18" s="221">
        <v>-0.014891041162227604</v>
      </c>
    </row>
    <row r="19" spans="1:16" ht="12.75" customHeight="1">
      <c r="A19" s="213">
        <v>9</v>
      </c>
      <c r="B19" s="225" t="s">
        <v>66</v>
      </c>
      <c r="C19" s="220" t="s">
        <v>44</v>
      </c>
      <c r="D19" s="218">
        <v>45442</v>
      </c>
      <c r="E19" s="217">
        <v>222.8</v>
      </c>
      <c r="F19" s="217">
        <v>221.85000000000002</v>
      </c>
      <c r="G19" s="219">
        <v>220.30000000000004</v>
      </c>
      <c r="H19" s="219">
        <v>217.8</v>
      </c>
      <c r="I19" s="219">
        <v>216.25000000000003</v>
      </c>
      <c r="J19" s="219">
        <v>224.35000000000005</v>
      </c>
      <c r="K19" s="219">
        <v>225.9</v>
      </c>
      <c r="L19" s="219">
        <v>228.40000000000006</v>
      </c>
      <c r="M19" s="220">
        <v>223.4</v>
      </c>
      <c r="N19" s="220">
        <v>219.35</v>
      </c>
      <c r="O19" s="220">
        <v>69665400</v>
      </c>
      <c r="P19" s="221">
        <v>-0.009063676165604117</v>
      </c>
    </row>
    <row r="20" spans="1:16" ht="12.75" customHeight="1">
      <c r="A20" s="213">
        <v>10</v>
      </c>
      <c r="B20" s="225" t="s">
        <v>45</v>
      </c>
      <c r="C20" s="217" t="s">
        <v>46</v>
      </c>
      <c r="D20" s="218">
        <v>45442</v>
      </c>
      <c r="E20" s="217">
        <v>264.65</v>
      </c>
      <c r="F20" s="217">
        <v>264.2</v>
      </c>
      <c r="G20" s="219">
        <v>261.29999999999995</v>
      </c>
      <c r="H20" s="219">
        <v>257.95</v>
      </c>
      <c r="I20" s="219">
        <v>255.04999999999995</v>
      </c>
      <c r="J20" s="219">
        <v>267.54999999999995</v>
      </c>
      <c r="K20" s="219">
        <v>270.44999999999993</v>
      </c>
      <c r="L20" s="219">
        <v>273.79999999999995</v>
      </c>
      <c r="M20" s="220">
        <v>267.1</v>
      </c>
      <c r="N20" s="220">
        <v>260.85</v>
      </c>
      <c r="O20" s="220">
        <v>40138800</v>
      </c>
      <c r="P20" s="221">
        <v>-0.0027775983463600544</v>
      </c>
    </row>
    <row r="21" spans="1:16" ht="12.75" customHeight="1">
      <c r="A21" s="213">
        <v>11</v>
      </c>
      <c r="B21" s="225" t="s">
        <v>47</v>
      </c>
      <c r="C21" s="217" t="s">
        <v>48</v>
      </c>
      <c r="D21" s="218">
        <v>45442</v>
      </c>
      <c r="E21" s="217">
        <v>2497.95</v>
      </c>
      <c r="F21" s="217">
        <v>2490.0166666666664</v>
      </c>
      <c r="G21" s="219">
        <v>2473.033333333333</v>
      </c>
      <c r="H21" s="219">
        <v>2448.1166666666663</v>
      </c>
      <c r="I21" s="219">
        <v>2431.1333333333328</v>
      </c>
      <c r="J21" s="219">
        <v>2514.933333333333</v>
      </c>
      <c r="K21" s="219">
        <v>2531.9166666666665</v>
      </c>
      <c r="L21" s="219">
        <v>2556.833333333333</v>
      </c>
      <c r="M21" s="220">
        <v>2507</v>
      </c>
      <c r="N21" s="220">
        <v>2465.1</v>
      </c>
      <c r="O21" s="220">
        <v>5170500</v>
      </c>
      <c r="P21" s="221">
        <v>-0.03136064744562468</v>
      </c>
    </row>
    <row r="22" spans="1:16" ht="12.75" customHeight="1">
      <c r="A22" s="213">
        <v>12</v>
      </c>
      <c r="B22" s="225" t="s">
        <v>114</v>
      </c>
      <c r="C22" s="217" t="s">
        <v>49</v>
      </c>
      <c r="D22" s="218">
        <v>45442</v>
      </c>
      <c r="E22" s="217">
        <v>3055.45</v>
      </c>
      <c r="F22" s="217">
        <v>3044.0166666666664</v>
      </c>
      <c r="G22" s="219">
        <v>2999.083333333333</v>
      </c>
      <c r="H22" s="219">
        <v>2942.7166666666667</v>
      </c>
      <c r="I22" s="219">
        <v>2897.7833333333333</v>
      </c>
      <c r="J22" s="219">
        <v>3100.3833333333328</v>
      </c>
      <c r="K22" s="219">
        <v>3145.316666666666</v>
      </c>
      <c r="L22" s="219">
        <v>3201.6833333333325</v>
      </c>
      <c r="M22" s="220">
        <v>3088.95</v>
      </c>
      <c r="N22" s="220">
        <v>2987.65</v>
      </c>
      <c r="O22" s="220">
        <v>14302800</v>
      </c>
      <c r="P22" s="221">
        <v>0.0050594485201113076</v>
      </c>
    </row>
    <row r="23" spans="1:16" ht="12.75" customHeight="1">
      <c r="A23" s="213">
        <v>13</v>
      </c>
      <c r="B23" s="225" t="s">
        <v>114</v>
      </c>
      <c r="C23" s="217" t="s">
        <v>50</v>
      </c>
      <c r="D23" s="218">
        <v>45442</v>
      </c>
      <c r="E23" s="217">
        <v>1347.7</v>
      </c>
      <c r="F23" s="217">
        <v>1343.3500000000001</v>
      </c>
      <c r="G23" s="219">
        <v>1317.7500000000002</v>
      </c>
      <c r="H23" s="219">
        <v>1287.8000000000002</v>
      </c>
      <c r="I23" s="219">
        <v>1262.2000000000003</v>
      </c>
      <c r="J23" s="219">
        <v>1373.3000000000002</v>
      </c>
      <c r="K23" s="219">
        <v>1398.9</v>
      </c>
      <c r="L23" s="219">
        <v>1428.8500000000001</v>
      </c>
      <c r="M23" s="220">
        <v>1368.95</v>
      </c>
      <c r="N23" s="220">
        <v>1313.4</v>
      </c>
      <c r="O23" s="220">
        <v>36074400</v>
      </c>
      <c r="P23" s="221">
        <v>-0.015135630978901847</v>
      </c>
    </row>
    <row r="24" spans="1:16" ht="12.75" customHeight="1">
      <c r="A24" s="213">
        <v>14</v>
      </c>
      <c r="B24" s="225" t="s">
        <v>42</v>
      </c>
      <c r="C24" s="217" t="s">
        <v>51</v>
      </c>
      <c r="D24" s="218">
        <v>45442</v>
      </c>
      <c r="E24" s="217">
        <v>5343.2</v>
      </c>
      <c r="F24" s="217">
        <v>5292.716666666666</v>
      </c>
      <c r="G24" s="219">
        <v>5226.783333333333</v>
      </c>
      <c r="H24" s="219">
        <v>5110.366666666667</v>
      </c>
      <c r="I24" s="219">
        <v>5044.433333333333</v>
      </c>
      <c r="J24" s="219">
        <v>5409.133333333332</v>
      </c>
      <c r="K24" s="219">
        <v>5475.066666666665</v>
      </c>
      <c r="L24" s="219">
        <v>5591.483333333332</v>
      </c>
      <c r="M24" s="220">
        <v>5358.65</v>
      </c>
      <c r="N24" s="220">
        <v>5176.3</v>
      </c>
      <c r="O24" s="220">
        <v>1293900</v>
      </c>
      <c r="P24" s="221">
        <v>0.05452322738386308</v>
      </c>
    </row>
    <row r="25" spans="1:16" ht="12.75" customHeight="1">
      <c r="A25" s="213">
        <v>15</v>
      </c>
      <c r="B25" s="225" t="s">
        <v>47</v>
      </c>
      <c r="C25" s="217" t="s">
        <v>52</v>
      </c>
      <c r="D25" s="218">
        <v>45442</v>
      </c>
      <c r="E25" s="217">
        <v>616.5</v>
      </c>
      <c r="F25" s="217">
        <v>613.8833333333333</v>
      </c>
      <c r="G25" s="219">
        <v>610.1166666666667</v>
      </c>
      <c r="H25" s="219">
        <v>603.7333333333333</v>
      </c>
      <c r="I25" s="219">
        <v>599.9666666666667</v>
      </c>
      <c r="J25" s="219">
        <v>620.2666666666667</v>
      </c>
      <c r="K25" s="219">
        <v>624.0333333333333</v>
      </c>
      <c r="L25" s="219">
        <v>630.4166666666666</v>
      </c>
      <c r="M25" s="220">
        <v>617.65</v>
      </c>
      <c r="N25" s="220">
        <v>607.5</v>
      </c>
      <c r="O25" s="220">
        <v>40554000</v>
      </c>
      <c r="P25" s="221">
        <v>-0.007991546133016314</v>
      </c>
    </row>
    <row r="26" spans="1:16" ht="12.75" customHeight="1">
      <c r="A26" s="213">
        <v>16</v>
      </c>
      <c r="B26" s="225" t="s">
        <v>42</v>
      </c>
      <c r="C26" s="217" t="s">
        <v>53</v>
      </c>
      <c r="D26" s="218">
        <v>45442</v>
      </c>
      <c r="E26" s="217">
        <v>5947.65</v>
      </c>
      <c r="F26" s="217">
        <v>5916.933333333333</v>
      </c>
      <c r="G26" s="219">
        <v>5877.416666666667</v>
      </c>
      <c r="H26" s="219">
        <v>5807.183333333333</v>
      </c>
      <c r="I26" s="219">
        <v>5767.666666666667</v>
      </c>
      <c r="J26" s="219">
        <v>5987.166666666667</v>
      </c>
      <c r="K26" s="219">
        <v>6026.683333333333</v>
      </c>
      <c r="L26" s="219">
        <v>6096.916666666667</v>
      </c>
      <c r="M26" s="220">
        <v>5956.45</v>
      </c>
      <c r="N26" s="220">
        <v>5846.7</v>
      </c>
      <c r="O26" s="220">
        <v>1970625</v>
      </c>
      <c r="P26" s="221">
        <v>-0.03577981651376147</v>
      </c>
    </row>
    <row r="27" spans="1:16" ht="12.75" customHeight="1">
      <c r="A27" s="213">
        <v>17</v>
      </c>
      <c r="B27" s="225" t="s">
        <v>54</v>
      </c>
      <c r="C27" s="217" t="s">
        <v>55</v>
      </c>
      <c r="D27" s="218">
        <v>45442</v>
      </c>
      <c r="E27" s="217">
        <v>488.25</v>
      </c>
      <c r="F27" s="217">
        <v>492.8999999999999</v>
      </c>
      <c r="G27" s="219">
        <v>475.74999999999983</v>
      </c>
      <c r="H27" s="219">
        <v>463.2499999999999</v>
      </c>
      <c r="I27" s="219">
        <v>446.0999999999998</v>
      </c>
      <c r="J27" s="219">
        <v>505.39999999999986</v>
      </c>
      <c r="K27" s="219">
        <v>522.55</v>
      </c>
      <c r="L27" s="219">
        <v>535.05</v>
      </c>
      <c r="M27" s="220">
        <v>510.05</v>
      </c>
      <c r="N27" s="220">
        <v>480.4</v>
      </c>
      <c r="O27" s="220">
        <v>13594900</v>
      </c>
      <c r="P27" s="221">
        <v>-0.01961505455437048</v>
      </c>
    </row>
    <row r="28" spans="1:16" ht="12.75" customHeight="1">
      <c r="A28" s="213">
        <v>18</v>
      </c>
      <c r="B28" s="225" t="s">
        <v>54</v>
      </c>
      <c r="C28" s="217" t="s">
        <v>56</v>
      </c>
      <c r="D28" s="218">
        <v>45442</v>
      </c>
      <c r="E28" s="217">
        <v>207.65</v>
      </c>
      <c r="F28" s="217">
        <v>206.41666666666666</v>
      </c>
      <c r="G28" s="219">
        <v>204.4333333333333</v>
      </c>
      <c r="H28" s="219">
        <v>201.21666666666664</v>
      </c>
      <c r="I28" s="219">
        <v>199.2333333333333</v>
      </c>
      <c r="J28" s="219">
        <v>209.63333333333333</v>
      </c>
      <c r="K28" s="219">
        <v>211.61666666666667</v>
      </c>
      <c r="L28" s="219">
        <v>214.83333333333334</v>
      </c>
      <c r="M28" s="220">
        <v>208.4</v>
      </c>
      <c r="N28" s="220">
        <v>203.2</v>
      </c>
      <c r="O28" s="220">
        <v>114290000</v>
      </c>
      <c r="P28" s="221">
        <v>0.010387658577553817</v>
      </c>
    </row>
    <row r="29" spans="1:16" ht="12.75" customHeight="1">
      <c r="A29" s="213">
        <v>19</v>
      </c>
      <c r="B29" s="225" t="s">
        <v>57</v>
      </c>
      <c r="C29" s="217" t="s">
        <v>58</v>
      </c>
      <c r="D29" s="218">
        <v>45442</v>
      </c>
      <c r="E29" s="217">
        <v>2823.3</v>
      </c>
      <c r="F29" s="217">
        <v>2819.566666666667</v>
      </c>
      <c r="G29" s="219">
        <v>2799.1833333333343</v>
      </c>
      <c r="H29" s="219">
        <v>2775.066666666667</v>
      </c>
      <c r="I29" s="219">
        <v>2754.6833333333343</v>
      </c>
      <c r="J29" s="219">
        <v>2843.6833333333343</v>
      </c>
      <c r="K29" s="219">
        <v>2864.0666666666666</v>
      </c>
      <c r="L29" s="219">
        <v>2888.1833333333343</v>
      </c>
      <c r="M29" s="220">
        <v>2839.95</v>
      </c>
      <c r="N29" s="220">
        <v>2795.45</v>
      </c>
      <c r="O29" s="220">
        <v>13618000</v>
      </c>
      <c r="P29" s="221">
        <v>0.012430487405953549</v>
      </c>
    </row>
    <row r="30" spans="1:16" ht="12.75" customHeight="1">
      <c r="A30" s="213">
        <v>20</v>
      </c>
      <c r="B30" s="225" t="s">
        <v>40</v>
      </c>
      <c r="C30" s="222" t="s">
        <v>59</v>
      </c>
      <c r="D30" s="218">
        <v>45442</v>
      </c>
      <c r="E30" s="217">
        <v>2278.8</v>
      </c>
      <c r="F30" s="217">
        <v>2258.3333333333335</v>
      </c>
      <c r="G30" s="219">
        <v>2233.666666666667</v>
      </c>
      <c r="H30" s="219">
        <v>2188.5333333333333</v>
      </c>
      <c r="I30" s="219">
        <v>2163.866666666667</v>
      </c>
      <c r="J30" s="219">
        <v>2303.466666666667</v>
      </c>
      <c r="K30" s="219">
        <v>2328.133333333334</v>
      </c>
      <c r="L30" s="219">
        <v>2373.2666666666673</v>
      </c>
      <c r="M30" s="220">
        <v>2283</v>
      </c>
      <c r="N30" s="220">
        <v>2213.2</v>
      </c>
      <c r="O30" s="220">
        <v>2501105</v>
      </c>
      <c r="P30" s="221">
        <v>-0.057269331857794994</v>
      </c>
    </row>
    <row r="31" spans="1:16" ht="12.75" customHeight="1">
      <c r="A31" s="213">
        <v>21</v>
      </c>
      <c r="B31" s="225" t="s">
        <v>850</v>
      </c>
      <c r="C31" s="217" t="s">
        <v>60</v>
      </c>
      <c r="D31" s="218">
        <v>45442</v>
      </c>
      <c r="E31" s="217">
        <v>5945.8</v>
      </c>
      <c r="F31" s="217">
        <v>5926.466666666667</v>
      </c>
      <c r="G31" s="219">
        <v>5890.333333333334</v>
      </c>
      <c r="H31" s="219">
        <v>5834.866666666667</v>
      </c>
      <c r="I31" s="219">
        <v>5798.733333333334</v>
      </c>
      <c r="J31" s="219">
        <v>5981.933333333334</v>
      </c>
      <c r="K31" s="219">
        <v>6018.0666666666675</v>
      </c>
      <c r="L31" s="219">
        <v>6073.533333333335</v>
      </c>
      <c r="M31" s="220">
        <v>5962.6</v>
      </c>
      <c r="N31" s="220">
        <v>5871</v>
      </c>
      <c r="O31" s="220">
        <v>581000</v>
      </c>
      <c r="P31" s="221">
        <v>0.007674630360317391</v>
      </c>
    </row>
    <row r="32" spans="1:16" ht="12.75" customHeight="1">
      <c r="A32" s="213">
        <v>22</v>
      </c>
      <c r="B32" s="225" t="s">
        <v>61</v>
      </c>
      <c r="C32" s="217" t="s">
        <v>62</v>
      </c>
      <c r="D32" s="218">
        <v>45442</v>
      </c>
      <c r="E32" s="217">
        <v>622.7</v>
      </c>
      <c r="F32" s="217">
        <v>622.3000000000001</v>
      </c>
      <c r="G32" s="219">
        <v>616.4000000000001</v>
      </c>
      <c r="H32" s="219">
        <v>610.1</v>
      </c>
      <c r="I32" s="219">
        <v>604.2</v>
      </c>
      <c r="J32" s="219">
        <v>628.6000000000001</v>
      </c>
      <c r="K32" s="219">
        <v>634.5</v>
      </c>
      <c r="L32" s="219">
        <v>640.8000000000002</v>
      </c>
      <c r="M32" s="220">
        <v>628.2</v>
      </c>
      <c r="N32" s="220">
        <v>616</v>
      </c>
      <c r="O32" s="220">
        <v>18549000</v>
      </c>
      <c r="P32" s="221">
        <v>-0.005522196011151619</v>
      </c>
    </row>
    <row r="33" spans="1:16" ht="12.75" customHeight="1">
      <c r="A33" s="213">
        <v>23</v>
      </c>
      <c r="B33" s="225" t="s">
        <v>42</v>
      </c>
      <c r="C33" s="217" t="s">
        <v>63</v>
      </c>
      <c r="D33" s="218">
        <v>45442</v>
      </c>
      <c r="E33" s="217">
        <v>1163</v>
      </c>
      <c r="F33" s="217">
        <v>1160.4333333333334</v>
      </c>
      <c r="G33" s="219">
        <v>1153.2166666666667</v>
      </c>
      <c r="H33" s="219">
        <v>1143.4333333333334</v>
      </c>
      <c r="I33" s="219">
        <v>1136.2166666666667</v>
      </c>
      <c r="J33" s="219">
        <v>1170.2166666666667</v>
      </c>
      <c r="K33" s="219">
        <v>1177.4333333333334</v>
      </c>
      <c r="L33" s="219">
        <v>1187.2166666666667</v>
      </c>
      <c r="M33" s="220">
        <v>1167.65</v>
      </c>
      <c r="N33" s="220">
        <v>1150.65</v>
      </c>
      <c r="O33" s="220">
        <v>12996500</v>
      </c>
      <c r="P33" s="221">
        <v>0.0018230381142154578</v>
      </c>
    </row>
    <row r="34" spans="1:16" ht="12.75" customHeight="1">
      <c r="A34" s="213">
        <v>24</v>
      </c>
      <c r="B34" s="225" t="s">
        <v>61</v>
      </c>
      <c r="C34" s="217" t="s">
        <v>64</v>
      </c>
      <c r="D34" s="218">
        <v>45442</v>
      </c>
      <c r="E34" s="217">
        <v>1142.65</v>
      </c>
      <c r="F34" s="217">
        <v>1135.3833333333334</v>
      </c>
      <c r="G34" s="219">
        <v>1124.1166666666668</v>
      </c>
      <c r="H34" s="219">
        <v>1105.5833333333333</v>
      </c>
      <c r="I34" s="219">
        <v>1094.3166666666666</v>
      </c>
      <c r="J34" s="219">
        <v>1153.916666666667</v>
      </c>
      <c r="K34" s="219">
        <v>1165.1833333333338</v>
      </c>
      <c r="L34" s="219">
        <v>1183.7166666666672</v>
      </c>
      <c r="M34" s="220">
        <v>1146.65</v>
      </c>
      <c r="N34" s="220">
        <v>1116.85</v>
      </c>
      <c r="O34" s="220">
        <v>55407500</v>
      </c>
      <c r="P34" s="221">
        <v>0.03120892414707627</v>
      </c>
    </row>
    <row r="35" spans="1:16" ht="12.75" customHeight="1">
      <c r="A35" s="213">
        <v>25</v>
      </c>
      <c r="B35" s="225" t="s">
        <v>54</v>
      </c>
      <c r="C35" s="217" t="s">
        <v>65</v>
      </c>
      <c r="D35" s="218">
        <v>45442</v>
      </c>
      <c r="E35" s="217">
        <v>8914.6</v>
      </c>
      <c r="F35" s="217">
        <v>8886.1</v>
      </c>
      <c r="G35" s="219">
        <v>8780.2</v>
      </c>
      <c r="H35" s="219">
        <v>8645.800000000001</v>
      </c>
      <c r="I35" s="219">
        <v>8539.900000000001</v>
      </c>
      <c r="J35" s="219">
        <v>9020.5</v>
      </c>
      <c r="K35" s="219">
        <v>9126.399999999998</v>
      </c>
      <c r="L35" s="219">
        <v>9260.8</v>
      </c>
      <c r="M35" s="220">
        <v>8992</v>
      </c>
      <c r="N35" s="220">
        <v>8751.7</v>
      </c>
      <c r="O35" s="220">
        <v>2529150</v>
      </c>
      <c r="P35" s="221">
        <v>0.04431575361555851</v>
      </c>
    </row>
    <row r="36" spans="1:16" ht="12.75" customHeight="1">
      <c r="A36" s="213">
        <v>26</v>
      </c>
      <c r="B36" s="225" t="s">
        <v>66</v>
      </c>
      <c r="C36" s="217" t="s">
        <v>67</v>
      </c>
      <c r="D36" s="218">
        <v>45442</v>
      </c>
      <c r="E36" s="217">
        <v>1599.55</v>
      </c>
      <c r="F36" s="217">
        <v>1591.2666666666664</v>
      </c>
      <c r="G36" s="219">
        <v>1577.183333333333</v>
      </c>
      <c r="H36" s="219">
        <v>1554.8166666666666</v>
      </c>
      <c r="I36" s="219">
        <v>1540.7333333333331</v>
      </c>
      <c r="J36" s="219">
        <v>1613.6333333333328</v>
      </c>
      <c r="K36" s="219">
        <v>1627.7166666666662</v>
      </c>
      <c r="L36" s="219">
        <v>1650.0833333333326</v>
      </c>
      <c r="M36" s="220">
        <v>1605.35</v>
      </c>
      <c r="N36" s="220">
        <v>1568.9</v>
      </c>
      <c r="O36" s="220">
        <v>10137500</v>
      </c>
      <c r="P36" s="221">
        <v>-0.0032446782360749226</v>
      </c>
    </row>
    <row r="37" spans="1:16" ht="12.75" customHeight="1">
      <c r="A37" s="213">
        <v>27</v>
      </c>
      <c r="B37" s="225" t="s">
        <v>66</v>
      </c>
      <c r="C37" s="217" t="s">
        <v>68</v>
      </c>
      <c r="D37" s="218">
        <v>45442</v>
      </c>
      <c r="E37" s="217">
        <v>6765.55</v>
      </c>
      <c r="F37" s="217">
        <v>6732.400000000001</v>
      </c>
      <c r="G37" s="219">
        <v>6684.6500000000015</v>
      </c>
      <c r="H37" s="219">
        <v>6603.750000000001</v>
      </c>
      <c r="I37" s="219">
        <v>6556.000000000002</v>
      </c>
      <c r="J37" s="219">
        <v>6813.300000000001</v>
      </c>
      <c r="K37" s="219">
        <v>6861.049999999999</v>
      </c>
      <c r="L37" s="219">
        <v>6941.950000000001</v>
      </c>
      <c r="M37" s="220">
        <v>6780.15</v>
      </c>
      <c r="N37" s="220">
        <v>6651.5</v>
      </c>
      <c r="O37" s="220">
        <v>8957125</v>
      </c>
      <c r="P37" s="221">
        <v>-0.016497618688151087</v>
      </c>
    </row>
    <row r="38" spans="1:16" ht="12.75" customHeight="1">
      <c r="A38" s="213">
        <v>28</v>
      </c>
      <c r="B38" s="225" t="s">
        <v>54</v>
      </c>
      <c r="C38" s="223" t="s">
        <v>69</v>
      </c>
      <c r="D38" s="218">
        <v>45442</v>
      </c>
      <c r="E38" s="217">
        <v>2600.45</v>
      </c>
      <c r="F38" s="217">
        <v>2577.8333333333335</v>
      </c>
      <c r="G38" s="219">
        <v>2547.666666666667</v>
      </c>
      <c r="H38" s="219">
        <v>2494.8833333333337</v>
      </c>
      <c r="I38" s="219">
        <v>2464.716666666667</v>
      </c>
      <c r="J38" s="219">
        <v>2630.616666666667</v>
      </c>
      <c r="K38" s="219">
        <v>2660.7833333333338</v>
      </c>
      <c r="L38" s="219">
        <v>2713.5666666666666</v>
      </c>
      <c r="M38" s="220">
        <v>2608</v>
      </c>
      <c r="N38" s="220">
        <v>2525.05</v>
      </c>
      <c r="O38" s="220">
        <v>1924200</v>
      </c>
      <c r="P38" s="221">
        <v>0.15985533453887885</v>
      </c>
    </row>
    <row r="39" spans="1:16" ht="12.75" customHeight="1">
      <c r="A39" s="213">
        <v>29</v>
      </c>
      <c r="B39" s="225" t="s">
        <v>57</v>
      </c>
      <c r="C39" s="217" t="s">
        <v>70</v>
      </c>
      <c r="D39" s="218">
        <v>45442</v>
      </c>
      <c r="E39" s="217">
        <v>379.7</v>
      </c>
      <c r="F39" s="217">
        <v>379.1666666666667</v>
      </c>
      <c r="G39" s="219">
        <v>375.53333333333336</v>
      </c>
      <c r="H39" s="219">
        <v>371.3666666666667</v>
      </c>
      <c r="I39" s="219">
        <v>367.73333333333335</v>
      </c>
      <c r="J39" s="219">
        <v>383.33333333333337</v>
      </c>
      <c r="K39" s="219">
        <v>386.9666666666667</v>
      </c>
      <c r="L39" s="219">
        <v>391.1333333333334</v>
      </c>
      <c r="M39" s="220">
        <v>382.8</v>
      </c>
      <c r="N39" s="220">
        <v>375</v>
      </c>
      <c r="O39" s="220">
        <v>12878400</v>
      </c>
      <c r="P39" s="221">
        <v>-0.005313890261987148</v>
      </c>
    </row>
    <row r="40" spans="1:16" ht="12.75" customHeight="1">
      <c r="A40" s="213">
        <v>30</v>
      </c>
      <c r="B40" s="225" t="s">
        <v>61</v>
      </c>
      <c r="C40" s="217" t="s">
        <v>71</v>
      </c>
      <c r="D40" s="218">
        <v>45442</v>
      </c>
      <c r="E40" s="217">
        <v>180.45</v>
      </c>
      <c r="F40" s="217">
        <v>182.85</v>
      </c>
      <c r="G40" s="219">
        <v>174.45</v>
      </c>
      <c r="H40" s="219">
        <v>168.45</v>
      </c>
      <c r="I40" s="219">
        <v>160.04999999999998</v>
      </c>
      <c r="J40" s="219">
        <v>188.85</v>
      </c>
      <c r="K40" s="219">
        <v>197.25000000000003</v>
      </c>
      <c r="L40" s="219">
        <v>203.25</v>
      </c>
      <c r="M40" s="220">
        <v>191.25</v>
      </c>
      <c r="N40" s="220">
        <v>176.85</v>
      </c>
      <c r="O40" s="220">
        <v>132718600</v>
      </c>
      <c r="P40" s="221">
        <v>0.06853270040835255</v>
      </c>
    </row>
    <row r="41" spans="1:16" ht="12.75" customHeight="1">
      <c r="A41" s="213">
        <v>31</v>
      </c>
      <c r="B41" s="225" t="s">
        <v>61</v>
      </c>
      <c r="C41" s="217" t="s">
        <v>72</v>
      </c>
      <c r="D41" s="218">
        <v>45442</v>
      </c>
      <c r="E41" s="217">
        <v>264.35</v>
      </c>
      <c r="F41" s="217">
        <v>263.9666666666667</v>
      </c>
      <c r="G41" s="219">
        <v>260.08333333333337</v>
      </c>
      <c r="H41" s="219">
        <v>255.81666666666666</v>
      </c>
      <c r="I41" s="219">
        <v>251.93333333333334</v>
      </c>
      <c r="J41" s="219">
        <v>268.2333333333334</v>
      </c>
      <c r="K41" s="219">
        <v>272.11666666666673</v>
      </c>
      <c r="L41" s="219">
        <v>276.38333333333344</v>
      </c>
      <c r="M41" s="220">
        <v>267.85</v>
      </c>
      <c r="N41" s="220">
        <v>259.7</v>
      </c>
      <c r="O41" s="220">
        <v>186685200</v>
      </c>
      <c r="P41" s="221">
        <v>0.0033327045211595297</v>
      </c>
    </row>
    <row r="42" spans="1:16" ht="12.75" customHeight="1">
      <c r="A42" s="213">
        <v>32</v>
      </c>
      <c r="B42" s="225" t="s">
        <v>57</v>
      </c>
      <c r="C42" s="217" t="s">
        <v>73</v>
      </c>
      <c r="D42" s="218">
        <v>45442</v>
      </c>
      <c r="E42" s="217">
        <v>1340.7</v>
      </c>
      <c r="F42" s="217">
        <v>1336.2833333333333</v>
      </c>
      <c r="G42" s="219">
        <v>1330.0666666666666</v>
      </c>
      <c r="H42" s="219">
        <v>1319.4333333333334</v>
      </c>
      <c r="I42" s="219">
        <v>1313.2166666666667</v>
      </c>
      <c r="J42" s="219">
        <v>1346.9166666666665</v>
      </c>
      <c r="K42" s="219">
        <v>1353.1333333333332</v>
      </c>
      <c r="L42" s="219">
        <v>1363.7666666666664</v>
      </c>
      <c r="M42" s="220">
        <v>1342.5</v>
      </c>
      <c r="N42" s="220">
        <v>1325.65</v>
      </c>
      <c r="O42" s="220">
        <v>4648125</v>
      </c>
      <c r="P42" s="221">
        <v>-0.020854727861600444</v>
      </c>
    </row>
    <row r="43" spans="1:16" ht="12.75" customHeight="1">
      <c r="A43" s="213">
        <v>33</v>
      </c>
      <c r="B43" s="225" t="s">
        <v>40</v>
      </c>
      <c r="C43" s="217" t="s">
        <v>74</v>
      </c>
      <c r="D43" s="218">
        <v>45442</v>
      </c>
      <c r="E43" s="217">
        <v>239.15</v>
      </c>
      <c r="F43" s="217">
        <v>236.18333333333337</v>
      </c>
      <c r="G43" s="219">
        <v>231.31666666666672</v>
      </c>
      <c r="H43" s="219">
        <v>223.48333333333335</v>
      </c>
      <c r="I43" s="219">
        <v>218.6166666666667</v>
      </c>
      <c r="J43" s="219">
        <v>244.01666666666674</v>
      </c>
      <c r="K43" s="219">
        <v>248.88333333333335</v>
      </c>
      <c r="L43" s="219">
        <v>256.71666666666675</v>
      </c>
      <c r="M43" s="220">
        <v>241.05</v>
      </c>
      <c r="N43" s="220">
        <v>228.35</v>
      </c>
      <c r="O43" s="220">
        <v>182115000</v>
      </c>
      <c r="P43" s="221">
        <v>0.02963213612413593</v>
      </c>
    </row>
    <row r="44" spans="1:16" ht="12.75" customHeight="1">
      <c r="A44" s="213">
        <v>34</v>
      </c>
      <c r="B44" s="225" t="s">
        <v>57</v>
      </c>
      <c r="C44" s="217" t="s">
        <v>75</v>
      </c>
      <c r="D44" s="218">
        <v>45442</v>
      </c>
      <c r="E44" s="217">
        <v>487.1</v>
      </c>
      <c r="F44" s="217">
        <v>485.5833333333333</v>
      </c>
      <c r="G44" s="219">
        <v>481.8666666666666</v>
      </c>
      <c r="H44" s="219">
        <v>476.6333333333333</v>
      </c>
      <c r="I44" s="219">
        <v>472.91666666666663</v>
      </c>
      <c r="J44" s="219">
        <v>490.8166666666666</v>
      </c>
      <c r="K44" s="219">
        <v>494.5333333333333</v>
      </c>
      <c r="L44" s="219">
        <v>499.7666666666666</v>
      </c>
      <c r="M44" s="220">
        <v>489.3</v>
      </c>
      <c r="N44" s="220">
        <v>480.35</v>
      </c>
      <c r="O44" s="220">
        <v>26403960</v>
      </c>
      <c r="P44" s="221">
        <v>0.054954907441590636</v>
      </c>
    </row>
    <row r="45" spans="1:16" ht="12.75" customHeight="1">
      <c r="A45" s="213">
        <v>35</v>
      </c>
      <c r="B45" s="225" t="s">
        <v>54</v>
      </c>
      <c r="C45" s="217" t="s">
        <v>76</v>
      </c>
      <c r="D45" s="218">
        <v>45442</v>
      </c>
      <c r="E45" s="217">
        <v>1489.35</v>
      </c>
      <c r="F45" s="217">
        <v>1480.8666666666668</v>
      </c>
      <c r="G45" s="219">
        <v>1466.0333333333335</v>
      </c>
      <c r="H45" s="219">
        <v>1442.7166666666667</v>
      </c>
      <c r="I45" s="219">
        <v>1427.8833333333334</v>
      </c>
      <c r="J45" s="219">
        <v>1504.1833333333336</v>
      </c>
      <c r="K45" s="219">
        <v>1519.0166666666667</v>
      </c>
      <c r="L45" s="219">
        <v>1542.3333333333337</v>
      </c>
      <c r="M45" s="220">
        <v>1495.7</v>
      </c>
      <c r="N45" s="220">
        <v>1457.55</v>
      </c>
      <c r="O45" s="220">
        <v>6219000</v>
      </c>
      <c r="P45" s="221">
        <v>0.01526406007672843</v>
      </c>
    </row>
    <row r="46" spans="1:16" ht="12.75" customHeight="1">
      <c r="A46" s="213">
        <v>36</v>
      </c>
      <c r="B46" s="225" t="s">
        <v>77</v>
      </c>
      <c r="C46" s="217" t="s">
        <v>78</v>
      </c>
      <c r="D46" s="218">
        <v>45442</v>
      </c>
      <c r="E46" s="217">
        <v>1347.3</v>
      </c>
      <c r="F46" s="217">
        <v>1343.2333333333333</v>
      </c>
      <c r="G46" s="219">
        <v>1327.3166666666666</v>
      </c>
      <c r="H46" s="219">
        <v>1307.3333333333333</v>
      </c>
      <c r="I46" s="219">
        <v>1291.4166666666665</v>
      </c>
      <c r="J46" s="219">
        <v>1363.2166666666667</v>
      </c>
      <c r="K46" s="219">
        <v>1379.1333333333332</v>
      </c>
      <c r="L46" s="219">
        <v>1399.1166666666668</v>
      </c>
      <c r="M46" s="220">
        <v>1359.15</v>
      </c>
      <c r="N46" s="220">
        <v>1323.25</v>
      </c>
      <c r="O46" s="220">
        <v>34763825</v>
      </c>
      <c r="P46" s="221">
        <v>-0.02035926540664989</v>
      </c>
    </row>
    <row r="47" spans="1:16" ht="12.75" customHeight="1">
      <c r="A47" s="213">
        <v>37</v>
      </c>
      <c r="B47" s="225" t="s">
        <v>40</v>
      </c>
      <c r="C47" s="217" t="s">
        <v>79</v>
      </c>
      <c r="D47" s="218">
        <v>45442</v>
      </c>
      <c r="E47" s="217">
        <v>296.3</v>
      </c>
      <c r="F47" s="217">
        <v>294.35</v>
      </c>
      <c r="G47" s="219">
        <v>290.30000000000007</v>
      </c>
      <c r="H47" s="219">
        <v>284.30000000000007</v>
      </c>
      <c r="I47" s="219">
        <v>280.2500000000001</v>
      </c>
      <c r="J47" s="219">
        <v>300.35</v>
      </c>
      <c r="K47" s="219">
        <v>304.4</v>
      </c>
      <c r="L47" s="219">
        <v>310.4</v>
      </c>
      <c r="M47" s="220">
        <v>298.4</v>
      </c>
      <c r="N47" s="220">
        <v>288.35</v>
      </c>
      <c r="O47" s="220">
        <v>70596750</v>
      </c>
      <c r="P47" s="221">
        <v>-0.012810630253643138</v>
      </c>
    </row>
    <row r="48" spans="1:16" ht="12.75" customHeight="1">
      <c r="A48" s="213">
        <v>38</v>
      </c>
      <c r="B48" s="225" t="s">
        <v>42</v>
      </c>
      <c r="C48" s="217" t="s">
        <v>80</v>
      </c>
      <c r="D48" s="218">
        <v>45442</v>
      </c>
      <c r="E48" s="217">
        <v>306.1</v>
      </c>
      <c r="F48" s="217">
        <v>307.3666666666667</v>
      </c>
      <c r="G48" s="219">
        <v>298.73333333333335</v>
      </c>
      <c r="H48" s="219">
        <v>291.3666666666667</v>
      </c>
      <c r="I48" s="219">
        <v>282.73333333333335</v>
      </c>
      <c r="J48" s="219">
        <v>314.73333333333335</v>
      </c>
      <c r="K48" s="219">
        <v>323.3666666666667</v>
      </c>
      <c r="L48" s="219">
        <v>330.73333333333335</v>
      </c>
      <c r="M48" s="220">
        <v>316</v>
      </c>
      <c r="N48" s="220">
        <v>300</v>
      </c>
      <c r="O48" s="220">
        <v>56922500</v>
      </c>
      <c r="P48" s="221">
        <v>-0.05346081895655789</v>
      </c>
    </row>
    <row r="49" spans="1:16" ht="12.75" customHeight="1">
      <c r="A49" s="213">
        <v>39</v>
      </c>
      <c r="B49" s="225" t="s">
        <v>54</v>
      </c>
      <c r="C49" s="217" t="s">
        <v>81</v>
      </c>
      <c r="D49" s="218">
        <v>45442</v>
      </c>
      <c r="E49" s="217">
        <v>31006.95</v>
      </c>
      <c r="F49" s="217">
        <v>30923.100000000002</v>
      </c>
      <c r="G49" s="219">
        <v>30618.900000000005</v>
      </c>
      <c r="H49" s="219">
        <v>30230.850000000002</v>
      </c>
      <c r="I49" s="219">
        <v>29926.650000000005</v>
      </c>
      <c r="J49" s="219">
        <v>31311.150000000005</v>
      </c>
      <c r="K49" s="219">
        <v>31615.350000000002</v>
      </c>
      <c r="L49" s="219">
        <v>32003.400000000005</v>
      </c>
      <c r="M49" s="220">
        <v>31227.3</v>
      </c>
      <c r="N49" s="220">
        <v>30535.05</v>
      </c>
      <c r="O49" s="220">
        <v>361250</v>
      </c>
      <c r="P49" s="221">
        <v>-0.047210866411710406</v>
      </c>
    </row>
    <row r="50" spans="1:16" ht="12.75" customHeight="1">
      <c r="A50" s="213">
        <v>40</v>
      </c>
      <c r="B50" s="225" t="s">
        <v>82</v>
      </c>
      <c r="C50" s="217" t="s">
        <v>83</v>
      </c>
      <c r="D50" s="218">
        <v>45442</v>
      </c>
      <c r="E50" s="217">
        <v>621.35</v>
      </c>
      <c r="F50" s="217">
        <v>623.0833333333334</v>
      </c>
      <c r="G50" s="219">
        <v>611.0166666666668</v>
      </c>
      <c r="H50" s="219">
        <v>600.6833333333334</v>
      </c>
      <c r="I50" s="219">
        <v>588.6166666666668</v>
      </c>
      <c r="J50" s="219">
        <v>633.4166666666667</v>
      </c>
      <c r="K50" s="219">
        <v>645.4833333333333</v>
      </c>
      <c r="L50" s="219">
        <v>655.8166666666667</v>
      </c>
      <c r="M50" s="220">
        <v>635.15</v>
      </c>
      <c r="N50" s="220">
        <v>612.75</v>
      </c>
      <c r="O50" s="220">
        <v>29970000</v>
      </c>
      <c r="P50" s="221">
        <v>0.06594110115236876</v>
      </c>
    </row>
    <row r="51" spans="1:16" ht="12.75" customHeight="1">
      <c r="A51" s="213">
        <v>41</v>
      </c>
      <c r="B51" s="225" t="s">
        <v>57</v>
      </c>
      <c r="C51" s="222" t="s">
        <v>84</v>
      </c>
      <c r="D51" s="218">
        <v>45442</v>
      </c>
      <c r="E51" s="217">
        <v>5146.95</v>
      </c>
      <c r="F51" s="217">
        <v>5115.433333333333</v>
      </c>
      <c r="G51" s="219">
        <v>5072.516666666666</v>
      </c>
      <c r="H51" s="219">
        <v>4998.083333333333</v>
      </c>
      <c r="I51" s="219">
        <v>4955.166666666666</v>
      </c>
      <c r="J51" s="219">
        <v>5189.866666666667</v>
      </c>
      <c r="K51" s="219">
        <v>5232.783333333333</v>
      </c>
      <c r="L51" s="219">
        <v>5307.216666666667</v>
      </c>
      <c r="M51" s="220">
        <v>5158.35</v>
      </c>
      <c r="N51" s="220">
        <v>5041</v>
      </c>
      <c r="O51" s="220">
        <v>2565000</v>
      </c>
      <c r="P51" s="221">
        <v>0.004542962324743479</v>
      </c>
    </row>
    <row r="52" spans="1:16" ht="12.75" customHeight="1">
      <c r="A52" s="213">
        <v>42</v>
      </c>
      <c r="B52" s="225" t="s">
        <v>85</v>
      </c>
      <c r="C52" s="217" t="s">
        <v>86</v>
      </c>
      <c r="D52" s="218">
        <v>45442</v>
      </c>
      <c r="E52" s="217">
        <v>619.65</v>
      </c>
      <c r="F52" s="217">
        <v>618.3833333333333</v>
      </c>
      <c r="G52" s="219">
        <v>609.7666666666667</v>
      </c>
      <c r="H52" s="219">
        <v>599.8833333333333</v>
      </c>
      <c r="I52" s="219">
        <v>591.2666666666667</v>
      </c>
      <c r="J52" s="219">
        <v>628.2666666666667</v>
      </c>
      <c r="K52" s="219">
        <v>636.8833333333332</v>
      </c>
      <c r="L52" s="219">
        <v>646.7666666666667</v>
      </c>
      <c r="M52" s="220">
        <v>627</v>
      </c>
      <c r="N52" s="220">
        <v>608.5</v>
      </c>
      <c r="O52" s="220">
        <v>13431000</v>
      </c>
      <c r="P52" s="221">
        <v>-0.06560456379574231</v>
      </c>
    </row>
    <row r="53" spans="1:16" ht="12.75" customHeight="1">
      <c r="A53" s="213">
        <v>43</v>
      </c>
      <c r="B53" s="225" t="s">
        <v>61</v>
      </c>
      <c r="C53" s="224" t="s">
        <v>87</v>
      </c>
      <c r="D53" s="218">
        <v>45442</v>
      </c>
      <c r="E53" s="217">
        <v>114.1</v>
      </c>
      <c r="F53" s="217">
        <v>115.45</v>
      </c>
      <c r="G53" s="219">
        <v>110.5</v>
      </c>
      <c r="H53" s="219">
        <v>106.89999999999999</v>
      </c>
      <c r="I53" s="219">
        <v>101.94999999999999</v>
      </c>
      <c r="J53" s="219">
        <v>119.05000000000001</v>
      </c>
      <c r="K53" s="219">
        <v>124.00000000000003</v>
      </c>
      <c r="L53" s="219">
        <v>127.60000000000002</v>
      </c>
      <c r="M53" s="220">
        <v>120.4</v>
      </c>
      <c r="N53" s="220">
        <v>111.85</v>
      </c>
      <c r="O53" s="220">
        <v>329420250</v>
      </c>
      <c r="P53" s="221">
        <v>0.10025701145279105</v>
      </c>
    </row>
    <row r="54" spans="1:16" ht="12.75" customHeight="1">
      <c r="A54" s="213">
        <v>44</v>
      </c>
      <c r="B54" s="225" t="s">
        <v>66</v>
      </c>
      <c r="C54" s="222" t="s">
        <v>88</v>
      </c>
      <c r="D54" s="218">
        <v>45442</v>
      </c>
      <c r="E54" s="217">
        <v>763.95</v>
      </c>
      <c r="F54" s="217">
        <v>761.6</v>
      </c>
      <c r="G54" s="219">
        <v>757.35</v>
      </c>
      <c r="H54" s="219">
        <v>750.75</v>
      </c>
      <c r="I54" s="219">
        <v>746.5</v>
      </c>
      <c r="J54" s="219">
        <v>768.2</v>
      </c>
      <c r="K54" s="219">
        <v>772.45</v>
      </c>
      <c r="L54" s="219">
        <v>779.0500000000001</v>
      </c>
      <c r="M54" s="220">
        <v>765.85</v>
      </c>
      <c r="N54" s="220">
        <v>755</v>
      </c>
      <c r="O54" s="220">
        <v>4195425</v>
      </c>
      <c r="P54" s="221">
        <v>-0.021378212417557427</v>
      </c>
    </row>
    <row r="55" spans="1:16" ht="12.75" customHeight="1">
      <c r="A55" s="213">
        <v>45</v>
      </c>
      <c r="B55" s="225" t="s">
        <v>850</v>
      </c>
      <c r="C55" s="217" t="s">
        <v>89</v>
      </c>
      <c r="D55" s="218">
        <v>45442</v>
      </c>
      <c r="E55" s="217">
        <v>405.8</v>
      </c>
      <c r="F55" s="217">
        <v>403.8666666666666</v>
      </c>
      <c r="G55" s="219">
        <v>400.78333333333325</v>
      </c>
      <c r="H55" s="219">
        <v>395.76666666666665</v>
      </c>
      <c r="I55" s="219">
        <v>392.6833333333333</v>
      </c>
      <c r="J55" s="219">
        <v>408.8833333333332</v>
      </c>
      <c r="K55" s="219">
        <v>411.9666666666666</v>
      </c>
      <c r="L55" s="219">
        <v>416.9833333333332</v>
      </c>
      <c r="M55" s="220">
        <v>406.95</v>
      </c>
      <c r="N55" s="220">
        <v>398.85</v>
      </c>
      <c r="O55" s="220">
        <v>12063100</v>
      </c>
      <c r="P55" s="221">
        <v>-0.0050148879485973985</v>
      </c>
    </row>
    <row r="56" spans="1:16" ht="12.75" customHeight="1">
      <c r="A56" s="213">
        <v>46</v>
      </c>
      <c r="B56" s="225" t="s">
        <v>66</v>
      </c>
      <c r="C56" s="217" t="s">
        <v>90</v>
      </c>
      <c r="D56" s="218">
        <v>45442</v>
      </c>
      <c r="E56" s="217">
        <v>1265.9</v>
      </c>
      <c r="F56" s="217">
        <v>1258.75</v>
      </c>
      <c r="G56" s="219">
        <v>1242.75</v>
      </c>
      <c r="H56" s="219">
        <v>1219.6</v>
      </c>
      <c r="I56" s="219">
        <v>1203.6</v>
      </c>
      <c r="J56" s="219">
        <v>1281.9</v>
      </c>
      <c r="K56" s="219">
        <v>1297.9</v>
      </c>
      <c r="L56" s="219">
        <v>1321.0500000000002</v>
      </c>
      <c r="M56" s="220">
        <v>1274.75</v>
      </c>
      <c r="N56" s="220">
        <v>1235.6</v>
      </c>
      <c r="O56" s="220">
        <v>8914375</v>
      </c>
      <c r="P56" s="221">
        <v>0.012278211497515968</v>
      </c>
    </row>
    <row r="57" spans="1:16" ht="12.75" customHeight="1">
      <c r="A57" s="213">
        <v>47</v>
      </c>
      <c r="B57" s="225" t="s">
        <v>42</v>
      </c>
      <c r="C57" s="217" t="s">
        <v>91</v>
      </c>
      <c r="D57" s="218">
        <v>45442</v>
      </c>
      <c r="E57" s="217">
        <v>1424.7</v>
      </c>
      <c r="F57" s="217">
        <v>1415.6166666666668</v>
      </c>
      <c r="G57" s="219">
        <v>1402.8333333333335</v>
      </c>
      <c r="H57" s="219">
        <v>1380.9666666666667</v>
      </c>
      <c r="I57" s="219">
        <v>1368.1833333333334</v>
      </c>
      <c r="J57" s="219">
        <v>1437.4833333333336</v>
      </c>
      <c r="K57" s="219">
        <v>1450.2666666666669</v>
      </c>
      <c r="L57" s="219">
        <v>1472.1333333333337</v>
      </c>
      <c r="M57" s="220">
        <v>1428.4</v>
      </c>
      <c r="N57" s="220">
        <v>1393.75</v>
      </c>
      <c r="O57" s="220">
        <v>11505650</v>
      </c>
      <c r="P57" s="221">
        <v>-0.05347307630607989</v>
      </c>
    </row>
    <row r="58" spans="1:16" ht="12.75" customHeight="1">
      <c r="A58" s="213">
        <v>48</v>
      </c>
      <c r="B58" s="225" t="s">
        <v>129</v>
      </c>
      <c r="C58" s="217" t="s">
        <v>92</v>
      </c>
      <c r="D58" s="218">
        <v>45442</v>
      </c>
      <c r="E58" s="217">
        <v>469.2</v>
      </c>
      <c r="F58" s="217">
        <v>467.8666666666666</v>
      </c>
      <c r="G58" s="219">
        <v>460.1333333333332</v>
      </c>
      <c r="H58" s="219">
        <v>451.0666666666666</v>
      </c>
      <c r="I58" s="219">
        <v>443.3333333333332</v>
      </c>
      <c r="J58" s="219">
        <v>476.9333333333332</v>
      </c>
      <c r="K58" s="219">
        <v>484.6666666666667</v>
      </c>
      <c r="L58" s="219">
        <v>493.73333333333323</v>
      </c>
      <c r="M58" s="220">
        <v>475.6</v>
      </c>
      <c r="N58" s="220">
        <v>458.8</v>
      </c>
      <c r="O58" s="220">
        <v>51479400</v>
      </c>
      <c r="P58" s="221">
        <v>-0.04354272337104955</v>
      </c>
    </row>
    <row r="59" spans="1:16" ht="12.75" customHeight="1">
      <c r="A59" s="213">
        <v>49</v>
      </c>
      <c r="B59" s="225" t="s">
        <v>85</v>
      </c>
      <c r="C59" s="217" t="s">
        <v>93</v>
      </c>
      <c r="D59" s="218">
        <v>45442</v>
      </c>
      <c r="E59" s="217">
        <v>4689.95</v>
      </c>
      <c r="F59" s="217">
        <v>4669.583333333333</v>
      </c>
      <c r="G59" s="219">
        <v>4619.166666666666</v>
      </c>
      <c r="H59" s="219">
        <v>4548.383333333333</v>
      </c>
      <c r="I59" s="219">
        <v>4497.966666666666</v>
      </c>
      <c r="J59" s="219">
        <v>4740.366666666666</v>
      </c>
      <c r="K59" s="219">
        <v>4790.783333333332</v>
      </c>
      <c r="L59" s="219">
        <v>4861.566666666666</v>
      </c>
      <c r="M59" s="220">
        <v>4720</v>
      </c>
      <c r="N59" s="220">
        <v>4598.8</v>
      </c>
      <c r="O59" s="220">
        <v>3666300</v>
      </c>
      <c r="P59" s="221">
        <v>-0.05959755299911508</v>
      </c>
    </row>
    <row r="60" spans="1:16" ht="12.75" customHeight="1">
      <c r="A60" s="213">
        <v>50</v>
      </c>
      <c r="B60" s="225" t="s">
        <v>57</v>
      </c>
      <c r="C60" s="217" t="s">
        <v>94</v>
      </c>
      <c r="D60" s="218">
        <v>45442</v>
      </c>
      <c r="E60" s="217">
        <v>2658.1</v>
      </c>
      <c r="F60" s="217">
        <v>2646.6</v>
      </c>
      <c r="G60" s="219">
        <v>2623.2999999999997</v>
      </c>
      <c r="H60" s="219">
        <v>2588.5</v>
      </c>
      <c r="I60" s="219">
        <v>2565.2</v>
      </c>
      <c r="J60" s="219">
        <v>2681.3999999999996</v>
      </c>
      <c r="K60" s="219">
        <v>2704.7</v>
      </c>
      <c r="L60" s="219">
        <v>2739.4999999999995</v>
      </c>
      <c r="M60" s="220">
        <v>2669.9</v>
      </c>
      <c r="N60" s="220">
        <v>2611.8</v>
      </c>
      <c r="O60" s="220">
        <v>3667650</v>
      </c>
      <c r="P60" s="221">
        <v>0.0012421173323141602</v>
      </c>
    </row>
    <row r="61" spans="1:16" ht="12.75" customHeight="1">
      <c r="A61" s="213">
        <v>51</v>
      </c>
      <c r="B61" s="225" t="s">
        <v>114</v>
      </c>
      <c r="C61" s="224" t="s">
        <v>95</v>
      </c>
      <c r="D61" s="218">
        <v>45442</v>
      </c>
      <c r="E61" s="217">
        <v>1041.35</v>
      </c>
      <c r="F61" s="217">
        <v>1035.7666666666667</v>
      </c>
      <c r="G61" s="219">
        <v>1027.2333333333333</v>
      </c>
      <c r="H61" s="219">
        <v>1013.1166666666667</v>
      </c>
      <c r="I61" s="219">
        <v>1004.5833333333334</v>
      </c>
      <c r="J61" s="219">
        <v>1049.8833333333332</v>
      </c>
      <c r="K61" s="219">
        <v>1058.4166666666665</v>
      </c>
      <c r="L61" s="219">
        <v>1072.5333333333333</v>
      </c>
      <c r="M61" s="220">
        <v>1044.3</v>
      </c>
      <c r="N61" s="220">
        <v>1021.65</v>
      </c>
      <c r="O61" s="220">
        <v>13707000</v>
      </c>
      <c r="P61" s="221">
        <v>-0.007386487073647621</v>
      </c>
    </row>
    <row r="62" spans="1:16" ht="12.75" customHeight="1">
      <c r="A62" s="213">
        <v>52</v>
      </c>
      <c r="B62" s="225" t="s">
        <v>850</v>
      </c>
      <c r="C62" s="222" t="s">
        <v>96</v>
      </c>
      <c r="D62" s="218">
        <v>45442</v>
      </c>
      <c r="E62" s="217">
        <v>1243.7</v>
      </c>
      <c r="F62" s="217">
        <v>1237.8500000000001</v>
      </c>
      <c r="G62" s="219">
        <v>1229.0000000000002</v>
      </c>
      <c r="H62" s="219">
        <v>1214.3000000000002</v>
      </c>
      <c r="I62" s="219">
        <v>1205.4500000000003</v>
      </c>
      <c r="J62" s="219">
        <v>1252.5500000000002</v>
      </c>
      <c r="K62" s="219">
        <v>1261.4</v>
      </c>
      <c r="L62" s="219">
        <v>1276.1000000000001</v>
      </c>
      <c r="M62" s="220">
        <v>1246.7</v>
      </c>
      <c r="N62" s="220">
        <v>1223.15</v>
      </c>
      <c r="O62" s="220">
        <v>2032800</v>
      </c>
      <c r="P62" s="221">
        <v>0.0360328219764538</v>
      </c>
    </row>
    <row r="63" spans="1:16" ht="12.75" customHeight="1">
      <c r="A63" s="213">
        <v>53</v>
      </c>
      <c r="B63" s="225" t="s">
        <v>40</v>
      </c>
      <c r="C63" s="217" t="s">
        <v>97</v>
      </c>
      <c r="D63" s="218">
        <v>45442</v>
      </c>
      <c r="E63" s="217">
        <v>339.65</v>
      </c>
      <c r="F63" s="217">
        <v>337.68333333333334</v>
      </c>
      <c r="G63" s="219">
        <v>334.9666666666667</v>
      </c>
      <c r="H63" s="219">
        <v>330.28333333333336</v>
      </c>
      <c r="I63" s="219">
        <v>327.5666666666667</v>
      </c>
      <c r="J63" s="219">
        <v>342.3666666666667</v>
      </c>
      <c r="K63" s="219">
        <v>345.08333333333326</v>
      </c>
      <c r="L63" s="219">
        <v>349.76666666666665</v>
      </c>
      <c r="M63" s="220">
        <v>340.4</v>
      </c>
      <c r="N63" s="220">
        <v>333</v>
      </c>
      <c r="O63" s="220">
        <v>14702400</v>
      </c>
      <c r="P63" s="221">
        <v>-0.028197501487209994</v>
      </c>
    </row>
    <row r="64" spans="1:16" ht="12.75" customHeight="1">
      <c r="A64" s="213">
        <v>54</v>
      </c>
      <c r="B64" s="225" t="s">
        <v>61</v>
      </c>
      <c r="C64" s="217" t="s">
        <v>98</v>
      </c>
      <c r="D64" s="218">
        <v>45442</v>
      </c>
      <c r="E64" s="217">
        <v>154.75</v>
      </c>
      <c r="F64" s="217">
        <v>154</v>
      </c>
      <c r="G64" s="219">
        <v>152.45</v>
      </c>
      <c r="H64" s="219">
        <v>150.14999999999998</v>
      </c>
      <c r="I64" s="219">
        <v>148.59999999999997</v>
      </c>
      <c r="J64" s="219">
        <v>156.3</v>
      </c>
      <c r="K64" s="219">
        <v>157.85000000000002</v>
      </c>
      <c r="L64" s="219">
        <v>160.15000000000003</v>
      </c>
      <c r="M64" s="220">
        <v>155.55</v>
      </c>
      <c r="N64" s="220">
        <v>151.7</v>
      </c>
      <c r="O64" s="220">
        <v>31525000</v>
      </c>
      <c r="P64" s="221">
        <v>0.007027631368790928</v>
      </c>
    </row>
    <row r="65" spans="1:16" ht="12.75" customHeight="1">
      <c r="A65" s="213">
        <v>55</v>
      </c>
      <c r="B65" s="225" t="s">
        <v>40</v>
      </c>
      <c r="C65" s="217" t="s">
        <v>99</v>
      </c>
      <c r="D65" s="218">
        <v>45442</v>
      </c>
      <c r="E65" s="217">
        <v>3717.7</v>
      </c>
      <c r="F65" s="217">
        <v>3710.116666666667</v>
      </c>
      <c r="G65" s="219">
        <v>3647.5833333333335</v>
      </c>
      <c r="H65" s="219">
        <v>3577.4666666666667</v>
      </c>
      <c r="I65" s="219">
        <v>3514.9333333333334</v>
      </c>
      <c r="J65" s="219">
        <v>3780.2333333333336</v>
      </c>
      <c r="K65" s="219">
        <v>3842.7666666666664</v>
      </c>
      <c r="L65" s="219">
        <v>3912.8833333333337</v>
      </c>
      <c r="M65" s="220">
        <v>3772.65</v>
      </c>
      <c r="N65" s="220">
        <v>3640</v>
      </c>
      <c r="O65" s="220">
        <v>4407300</v>
      </c>
      <c r="P65" s="221">
        <v>0.05516052574876104</v>
      </c>
    </row>
    <row r="66" spans="1:16" ht="12.75" customHeight="1">
      <c r="A66" s="213">
        <v>56</v>
      </c>
      <c r="B66" s="225" t="s">
        <v>57</v>
      </c>
      <c r="C66" s="222" t="s">
        <v>100</v>
      </c>
      <c r="D66" s="218">
        <v>45442</v>
      </c>
      <c r="E66" s="217">
        <v>543.65</v>
      </c>
      <c r="F66" s="217">
        <v>544.3333333333334</v>
      </c>
      <c r="G66" s="219">
        <v>534.9166666666667</v>
      </c>
      <c r="H66" s="219">
        <v>526.1833333333334</v>
      </c>
      <c r="I66" s="219">
        <v>516.7666666666668</v>
      </c>
      <c r="J66" s="219">
        <v>553.0666666666667</v>
      </c>
      <c r="K66" s="219">
        <v>562.4833333333335</v>
      </c>
      <c r="L66" s="219">
        <v>571.2166666666667</v>
      </c>
      <c r="M66" s="220">
        <v>553.75</v>
      </c>
      <c r="N66" s="220">
        <v>535.6</v>
      </c>
      <c r="O66" s="220">
        <v>21571250</v>
      </c>
      <c r="P66" s="221">
        <v>-0.014167380748357612</v>
      </c>
    </row>
    <row r="67" spans="1:16" ht="12.75" customHeight="1">
      <c r="A67" s="213">
        <v>57</v>
      </c>
      <c r="B67" s="225" t="s">
        <v>47</v>
      </c>
      <c r="C67" s="217" t="s">
        <v>101</v>
      </c>
      <c r="D67" s="218">
        <v>45442</v>
      </c>
      <c r="E67" s="217">
        <v>1795.35</v>
      </c>
      <c r="F67" s="217">
        <v>1787.7</v>
      </c>
      <c r="G67" s="219">
        <v>1773.3000000000002</v>
      </c>
      <c r="H67" s="219">
        <v>1751.2500000000002</v>
      </c>
      <c r="I67" s="219">
        <v>1736.8500000000004</v>
      </c>
      <c r="J67" s="219">
        <v>1809.75</v>
      </c>
      <c r="K67" s="219">
        <v>1824.15</v>
      </c>
      <c r="L67" s="219">
        <v>1846.1999999999998</v>
      </c>
      <c r="M67" s="220">
        <v>1802.1</v>
      </c>
      <c r="N67" s="220">
        <v>1765.65</v>
      </c>
      <c r="O67" s="220">
        <v>3014500</v>
      </c>
      <c r="P67" s="221">
        <v>-0.0466024637474896</v>
      </c>
    </row>
    <row r="68" spans="1:16" ht="12.75" customHeight="1">
      <c r="A68" s="213">
        <v>58</v>
      </c>
      <c r="B68" s="225" t="s">
        <v>850</v>
      </c>
      <c r="C68" s="222" t="s">
        <v>102</v>
      </c>
      <c r="D68" s="218">
        <v>45442</v>
      </c>
      <c r="E68" s="217">
        <v>2460.5</v>
      </c>
      <c r="F68" s="217">
        <v>2453</v>
      </c>
      <c r="G68" s="219">
        <v>2437</v>
      </c>
      <c r="H68" s="219">
        <v>2413.5</v>
      </c>
      <c r="I68" s="219">
        <v>2397.5</v>
      </c>
      <c r="J68" s="219">
        <v>2476.5</v>
      </c>
      <c r="K68" s="219">
        <v>2492.5</v>
      </c>
      <c r="L68" s="219">
        <v>2516</v>
      </c>
      <c r="M68" s="220">
        <v>2469</v>
      </c>
      <c r="N68" s="220">
        <v>2429.5</v>
      </c>
      <c r="O68" s="220">
        <v>1799100</v>
      </c>
      <c r="P68" s="221">
        <v>0.017475398710553106</v>
      </c>
    </row>
    <row r="69" spans="1:16" ht="12.75" customHeight="1">
      <c r="A69" s="213">
        <v>59</v>
      </c>
      <c r="B69" s="225" t="s">
        <v>42</v>
      </c>
      <c r="C69" s="217" t="s">
        <v>103</v>
      </c>
      <c r="D69" s="218">
        <v>45442</v>
      </c>
      <c r="E69" s="217">
        <v>3940.2</v>
      </c>
      <c r="F69" s="217">
        <v>3912.883333333333</v>
      </c>
      <c r="G69" s="219">
        <v>3873.5666666666666</v>
      </c>
      <c r="H69" s="219">
        <v>3806.9333333333334</v>
      </c>
      <c r="I69" s="219">
        <v>3767.616666666667</v>
      </c>
      <c r="J69" s="219">
        <v>3979.5166666666664</v>
      </c>
      <c r="K69" s="219">
        <v>4018.833333333333</v>
      </c>
      <c r="L69" s="219">
        <v>4085.4666666666662</v>
      </c>
      <c r="M69" s="220">
        <v>3952.2</v>
      </c>
      <c r="N69" s="220">
        <v>3846.25</v>
      </c>
      <c r="O69" s="220">
        <v>2978200</v>
      </c>
      <c r="P69" s="221">
        <v>-0.002946099765651155</v>
      </c>
    </row>
    <row r="70" spans="1:16" ht="12.75" customHeight="1">
      <c r="A70" s="213">
        <v>60</v>
      </c>
      <c r="B70" s="225" t="s">
        <v>40</v>
      </c>
      <c r="C70" s="224" t="s">
        <v>104</v>
      </c>
      <c r="D70" s="218">
        <v>45442</v>
      </c>
      <c r="E70" s="217">
        <v>8296.05</v>
      </c>
      <c r="F70" s="217">
        <v>8250.616666666667</v>
      </c>
      <c r="G70" s="219">
        <v>8103.233333333334</v>
      </c>
      <c r="H70" s="219">
        <v>7910.416666666667</v>
      </c>
      <c r="I70" s="219">
        <v>7763.033333333334</v>
      </c>
      <c r="J70" s="219">
        <v>8443.433333333334</v>
      </c>
      <c r="K70" s="219">
        <v>8590.81666666667</v>
      </c>
      <c r="L70" s="219">
        <v>8783.633333333333</v>
      </c>
      <c r="M70" s="220">
        <v>8398</v>
      </c>
      <c r="N70" s="220">
        <v>8057.8</v>
      </c>
      <c r="O70" s="220">
        <v>1201800</v>
      </c>
      <c r="P70" s="221">
        <v>-0.03407812248834593</v>
      </c>
    </row>
    <row r="71" spans="1:16" ht="12.75" customHeight="1">
      <c r="A71" s="213">
        <v>61</v>
      </c>
      <c r="B71" s="225" t="s">
        <v>105</v>
      </c>
      <c r="C71" s="217" t="s">
        <v>106</v>
      </c>
      <c r="D71" s="218">
        <v>45442</v>
      </c>
      <c r="E71" s="217">
        <v>846.75</v>
      </c>
      <c r="F71" s="217">
        <v>842.5500000000001</v>
      </c>
      <c r="G71" s="219">
        <v>834.2000000000002</v>
      </c>
      <c r="H71" s="219">
        <v>821.6500000000001</v>
      </c>
      <c r="I71" s="219">
        <v>813.3000000000002</v>
      </c>
      <c r="J71" s="219">
        <v>855.1000000000001</v>
      </c>
      <c r="K71" s="219">
        <v>863.45</v>
      </c>
      <c r="L71" s="219">
        <v>876.0000000000001</v>
      </c>
      <c r="M71" s="220">
        <v>850.9</v>
      </c>
      <c r="N71" s="220">
        <v>830</v>
      </c>
      <c r="O71" s="220">
        <v>44968275</v>
      </c>
      <c r="P71" s="221">
        <v>-0.01868755063462058</v>
      </c>
    </row>
    <row r="72" spans="1:16" ht="12.75" customHeight="1">
      <c r="A72" s="213">
        <v>62</v>
      </c>
      <c r="B72" s="225" t="s">
        <v>42</v>
      </c>
      <c r="C72" s="217" t="s">
        <v>107</v>
      </c>
      <c r="D72" s="218">
        <v>45442</v>
      </c>
      <c r="E72" s="217">
        <v>5847.3</v>
      </c>
      <c r="F72" s="217">
        <v>5831.266666666666</v>
      </c>
      <c r="G72" s="219">
        <v>5743.533333333333</v>
      </c>
      <c r="H72" s="219">
        <v>5639.766666666666</v>
      </c>
      <c r="I72" s="219">
        <v>5552.033333333333</v>
      </c>
      <c r="J72" s="219">
        <v>5935.033333333333</v>
      </c>
      <c r="K72" s="219">
        <v>6022.766666666666</v>
      </c>
      <c r="L72" s="219">
        <v>6126.533333333333</v>
      </c>
      <c r="M72" s="220">
        <v>5919</v>
      </c>
      <c r="N72" s="220">
        <v>5727.5</v>
      </c>
      <c r="O72" s="220">
        <v>2922750</v>
      </c>
      <c r="P72" s="221">
        <v>0.06175642539278903</v>
      </c>
    </row>
    <row r="73" spans="1:16" ht="12.75" customHeight="1">
      <c r="A73" s="213">
        <v>63</v>
      </c>
      <c r="B73" s="225" t="s">
        <v>54</v>
      </c>
      <c r="C73" s="217" t="s">
        <v>108</v>
      </c>
      <c r="D73" s="218">
        <v>45442</v>
      </c>
      <c r="E73" s="217">
        <v>4693.3</v>
      </c>
      <c r="F73" s="217">
        <v>4654.883333333334</v>
      </c>
      <c r="G73" s="219">
        <v>4598.466666666668</v>
      </c>
      <c r="H73" s="219">
        <v>4503.633333333334</v>
      </c>
      <c r="I73" s="219">
        <v>4447.216666666668</v>
      </c>
      <c r="J73" s="219">
        <v>4749.716666666668</v>
      </c>
      <c r="K73" s="219">
        <v>4806.133333333334</v>
      </c>
      <c r="L73" s="219">
        <v>4900.966666666668</v>
      </c>
      <c r="M73" s="220">
        <v>4711.3</v>
      </c>
      <c r="N73" s="220">
        <v>4560.05</v>
      </c>
      <c r="O73" s="220">
        <v>3443300</v>
      </c>
      <c r="P73" s="221">
        <v>-0.015165924220431453</v>
      </c>
    </row>
    <row r="74" spans="1:16" ht="12.75" customHeight="1">
      <c r="A74" s="213">
        <v>64</v>
      </c>
      <c r="B74" s="225" t="s">
        <v>54</v>
      </c>
      <c r="C74" s="217" t="s">
        <v>109</v>
      </c>
      <c r="D74" s="218">
        <v>45442</v>
      </c>
      <c r="E74" s="217">
        <v>3761.35</v>
      </c>
      <c r="F74" s="217">
        <v>3726.0499999999997</v>
      </c>
      <c r="G74" s="219">
        <v>3687.2999999999993</v>
      </c>
      <c r="H74" s="219">
        <v>3613.2499999999995</v>
      </c>
      <c r="I74" s="219">
        <v>3574.499999999999</v>
      </c>
      <c r="J74" s="219">
        <v>3800.0999999999995</v>
      </c>
      <c r="K74" s="219">
        <v>3838.8500000000004</v>
      </c>
      <c r="L74" s="219">
        <v>3912.8999999999996</v>
      </c>
      <c r="M74" s="220">
        <v>3764.8</v>
      </c>
      <c r="N74" s="220">
        <v>3652</v>
      </c>
      <c r="O74" s="220">
        <v>1339525</v>
      </c>
      <c r="P74" s="221">
        <v>0.002469643959662482</v>
      </c>
    </row>
    <row r="75" spans="1:16" ht="12.75" customHeight="1">
      <c r="A75" s="213">
        <v>65</v>
      </c>
      <c r="B75" s="225" t="s">
        <v>54</v>
      </c>
      <c r="C75" s="217" t="s">
        <v>110</v>
      </c>
      <c r="D75" s="218">
        <v>45442</v>
      </c>
      <c r="E75" s="217">
        <v>475.5</v>
      </c>
      <c r="F75" s="217">
        <v>472.1666666666667</v>
      </c>
      <c r="G75" s="219">
        <v>465.6333333333334</v>
      </c>
      <c r="H75" s="219">
        <v>455.7666666666667</v>
      </c>
      <c r="I75" s="219">
        <v>449.2333333333334</v>
      </c>
      <c r="J75" s="219">
        <v>482.03333333333336</v>
      </c>
      <c r="K75" s="219">
        <v>488.56666666666666</v>
      </c>
      <c r="L75" s="219">
        <v>498.43333333333334</v>
      </c>
      <c r="M75" s="220">
        <v>478.7</v>
      </c>
      <c r="N75" s="220">
        <v>462.3</v>
      </c>
      <c r="O75" s="220">
        <v>15750000</v>
      </c>
      <c r="P75" s="221">
        <v>0.08587738893025565</v>
      </c>
    </row>
    <row r="76" spans="1:16" ht="12.75" customHeight="1">
      <c r="A76" s="213">
        <v>66</v>
      </c>
      <c r="B76" s="225" t="s">
        <v>61</v>
      </c>
      <c r="C76" s="217" t="s">
        <v>111</v>
      </c>
      <c r="D76" s="218">
        <v>45442</v>
      </c>
      <c r="E76" s="217">
        <v>164.55</v>
      </c>
      <c r="F76" s="217">
        <v>163.93333333333334</v>
      </c>
      <c r="G76" s="219">
        <v>162.66666666666669</v>
      </c>
      <c r="H76" s="219">
        <v>160.78333333333336</v>
      </c>
      <c r="I76" s="219">
        <v>159.5166666666667</v>
      </c>
      <c r="J76" s="219">
        <v>165.81666666666666</v>
      </c>
      <c r="K76" s="219">
        <v>167.08333333333331</v>
      </c>
      <c r="L76" s="219">
        <v>168.96666666666664</v>
      </c>
      <c r="M76" s="220">
        <v>165.2</v>
      </c>
      <c r="N76" s="220">
        <v>162.05</v>
      </c>
      <c r="O76" s="220">
        <v>104040000</v>
      </c>
      <c r="P76" s="221">
        <v>-0.013651877133105802</v>
      </c>
    </row>
    <row r="77" spans="1:16" ht="12.75" customHeight="1">
      <c r="A77" s="213">
        <v>67</v>
      </c>
      <c r="B77" s="225" t="s">
        <v>82</v>
      </c>
      <c r="C77" s="217" t="s">
        <v>112</v>
      </c>
      <c r="D77" s="218">
        <v>45442</v>
      </c>
      <c r="E77" s="217">
        <v>196.1</v>
      </c>
      <c r="F77" s="217">
        <v>196.86666666666667</v>
      </c>
      <c r="G77" s="219">
        <v>190.58333333333334</v>
      </c>
      <c r="H77" s="219">
        <v>185.06666666666666</v>
      </c>
      <c r="I77" s="219">
        <v>178.78333333333333</v>
      </c>
      <c r="J77" s="219">
        <v>202.38333333333335</v>
      </c>
      <c r="K77" s="219">
        <v>208.66666666666666</v>
      </c>
      <c r="L77" s="219">
        <v>214.18333333333337</v>
      </c>
      <c r="M77" s="220">
        <v>203.15</v>
      </c>
      <c r="N77" s="220">
        <v>191.35</v>
      </c>
      <c r="O77" s="220">
        <v>135479475</v>
      </c>
      <c r="P77" s="221">
        <v>-0.016244767789515648</v>
      </c>
    </row>
    <row r="78" spans="1:16" ht="12.75" customHeight="1">
      <c r="A78" s="213">
        <v>68</v>
      </c>
      <c r="B78" s="225" t="s">
        <v>42</v>
      </c>
      <c r="C78" s="217" t="s">
        <v>113</v>
      </c>
      <c r="D78" s="218">
        <v>45442</v>
      </c>
      <c r="E78" s="217">
        <v>1012</v>
      </c>
      <c r="F78" s="217">
        <v>1006.15</v>
      </c>
      <c r="G78" s="219">
        <v>995.8499999999999</v>
      </c>
      <c r="H78" s="219">
        <v>979.6999999999999</v>
      </c>
      <c r="I78" s="219">
        <v>969.3999999999999</v>
      </c>
      <c r="J78" s="219">
        <v>1022.3</v>
      </c>
      <c r="K78" s="219">
        <v>1032.6</v>
      </c>
      <c r="L78" s="219">
        <v>1048.75</v>
      </c>
      <c r="M78" s="220">
        <v>1016.45</v>
      </c>
      <c r="N78" s="220">
        <v>990</v>
      </c>
      <c r="O78" s="220">
        <v>11684100</v>
      </c>
      <c r="P78" s="221">
        <v>0.0068724228414344625</v>
      </c>
    </row>
    <row r="79" spans="1:16" ht="12.75" customHeight="1">
      <c r="A79" s="213">
        <v>69</v>
      </c>
      <c r="B79" s="225" t="s">
        <v>114</v>
      </c>
      <c r="C79" s="217" t="s">
        <v>115</v>
      </c>
      <c r="D79" s="218">
        <v>45442</v>
      </c>
      <c r="E79" s="217">
        <v>83.35</v>
      </c>
      <c r="F79" s="217">
        <v>83.75</v>
      </c>
      <c r="G79" s="219">
        <v>82.25</v>
      </c>
      <c r="H79" s="219">
        <v>81.15</v>
      </c>
      <c r="I79" s="219">
        <v>79.65</v>
      </c>
      <c r="J79" s="219">
        <v>84.85</v>
      </c>
      <c r="K79" s="219">
        <v>86.35</v>
      </c>
      <c r="L79" s="219">
        <v>87.44999999999999</v>
      </c>
      <c r="M79" s="220">
        <v>85.25</v>
      </c>
      <c r="N79" s="220">
        <v>82.65</v>
      </c>
      <c r="O79" s="220">
        <v>231840000</v>
      </c>
      <c r="P79" s="221">
        <v>-0.006939090208172706</v>
      </c>
    </row>
    <row r="80" spans="1:16" ht="12.75" customHeight="1">
      <c r="A80" s="213">
        <v>70</v>
      </c>
      <c r="B80" s="225" t="s">
        <v>850</v>
      </c>
      <c r="C80" s="223" t="s">
        <v>116</v>
      </c>
      <c r="D80" s="218">
        <v>45442</v>
      </c>
      <c r="E80" s="217">
        <v>667.95</v>
      </c>
      <c r="F80" s="217">
        <v>664.9833333333333</v>
      </c>
      <c r="G80" s="219">
        <v>660.1666666666667</v>
      </c>
      <c r="H80" s="219">
        <v>652.3833333333334</v>
      </c>
      <c r="I80" s="219">
        <v>647.5666666666668</v>
      </c>
      <c r="J80" s="219">
        <v>672.7666666666667</v>
      </c>
      <c r="K80" s="219">
        <v>677.5833333333333</v>
      </c>
      <c r="L80" s="219">
        <v>685.3666666666666</v>
      </c>
      <c r="M80" s="220">
        <v>669.8</v>
      </c>
      <c r="N80" s="220">
        <v>657.2</v>
      </c>
      <c r="O80" s="220">
        <v>6932900</v>
      </c>
      <c r="P80" s="221">
        <v>-0.004108309990662932</v>
      </c>
    </row>
    <row r="81" spans="1:16" ht="12.75" customHeight="1">
      <c r="A81" s="213">
        <v>71</v>
      </c>
      <c r="B81" s="225" t="s">
        <v>57</v>
      </c>
      <c r="C81" s="217" t="s">
        <v>117</v>
      </c>
      <c r="D81" s="218">
        <v>45442</v>
      </c>
      <c r="E81" s="217">
        <v>1306.85</v>
      </c>
      <c r="F81" s="217">
        <v>1300.6666666666667</v>
      </c>
      <c r="G81" s="219">
        <v>1291.3333333333335</v>
      </c>
      <c r="H81" s="219">
        <v>1275.8166666666668</v>
      </c>
      <c r="I81" s="219">
        <v>1266.4833333333336</v>
      </c>
      <c r="J81" s="219">
        <v>1316.1833333333334</v>
      </c>
      <c r="K81" s="219">
        <v>1325.5166666666669</v>
      </c>
      <c r="L81" s="219">
        <v>1341.0333333333333</v>
      </c>
      <c r="M81" s="220">
        <v>1310</v>
      </c>
      <c r="N81" s="220">
        <v>1285.15</v>
      </c>
      <c r="O81" s="220">
        <v>6098500</v>
      </c>
      <c r="P81" s="221">
        <v>-0.009340480831708901</v>
      </c>
    </row>
    <row r="82" spans="1:16" ht="12.75" customHeight="1">
      <c r="A82" s="213">
        <v>72</v>
      </c>
      <c r="B82" s="225" t="s">
        <v>105</v>
      </c>
      <c r="C82" s="217" t="s">
        <v>118</v>
      </c>
      <c r="D82" s="218">
        <v>45442</v>
      </c>
      <c r="E82" s="217">
        <v>2877.05</v>
      </c>
      <c r="F82" s="217">
        <v>2848.5</v>
      </c>
      <c r="G82" s="219">
        <v>2805</v>
      </c>
      <c r="H82" s="219">
        <v>2732.95</v>
      </c>
      <c r="I82" s="219">
        <v>2689.45</v>
      </c>
      <c r="J82" s="219">
        <v>2920.55</v>
      </c>
      <c r="K82" s="219">
        <v>2964.05</v>
      </c>
      <c r="L82" s="219">
        <v>3036.1000000000004</v>
      </c>
      <c r="M82" s="220">
        <v>2892</v>
      </c>
      <c r="N82" s="220">
        <v>2776.45</v>
      </c>
      <c r="O82" s="220">
        <v>3238500</v>
      </c>
      <c r="P82" s="221">
        <v>-0.005466326812640113</v>
      </c>
    </row>
    <row r="83" spans="1:16" ht="12.75" customHeight="1">
      <c r="A83" s="213">
        <v>73</v>
      </c>
      <c r="B83" s="225" t="s">
        <v>42</v>
      </c>
      <c r="C83" s="217" t="s">
        <v>119</v>
      </c>
      <c r="D83" s="218">
        <v>45442</v>
      </c>
      <c r="E83" s="217">
        <v>401.5</v>
      </c>
      <c r="F83" s="217">
        <v>399.8</v>
      </c>
      <c r="G83" s="219">
        <v>396.70000000000005</v>
      </c>
      <c r="H83" s="219">
        <v>391.90000000000003</v>
      </c>
      <c r="I83" s="219">
        <v>388.80000000000007</v>
      </c>
      <c r="J83" s="219">
        <v>404.6</v>
      </c>
      <c r="K83" s="219">
        <v>407.70000000000005</v>
      </c>
      <c r="L83" s="219">
        <v>412.5</v>
      </c>
      <c r="M83" s="220">
        <v>402.9</v>
      </c>
      <c r="N83" s="220">
        <v>395</v>
      </c>
      <c r="O83" s="220">
        <v>13586000</v>
      </c>
      <c r="P83" s="221">
        <v>-0.06044260027662517</v>
      </c>
    </row>
    <row r="84" spans="1:16" ht="12.75" customHeight="1">
      <c r="A84" s="213">
        <v>74</v>
      </c>
      <c r="B84" s="225" t="s">
        <v>47</v>
      </c>
      <c r="C84" s="217" t="s">
        <v>120</v>
      </c>
      <c r="D84" s="218">
        <v>45442</v>
      </c>
      <c r="E84" s="217">
        <v>2381.5</v>
      </c>
      <c r="F84" s="217">
        <v>2366.616666666667</v>
      </c>
      <c r="G84" s="219">
        <v>2336.2833333333338</v>
      </c>
      <c r="H84" s="219">
        <v>2291.066666666667</v>
      </c>
      <c r="I84" s="219">
        <v>2260.733333333334</v>
      </c>
      <c r="J84" s="219">
        <v>2411.8333333333335</v>
      </c>
      <c r="K84" s="219">
        <v>2442.1666666666665</v>
      </c>
      <c r="L84" s="219">
        <v>2487.383333333333</v>
      </c>
      <c r="M84" s="220">
        <v>2396.95</v>
      </c>
      <c r="N84" s="220">
        <v>2321.4</v>
      </c>
      <c r="O84" s="220">
        <v>7364245</v>
      </c>
      <c r="P84" s="221">
        <v>-0.00508478789583514</v>
      </c>
    </row>
    <row r="85" spans="1:16" ht="12.75" customHeight="1">
      <c r="A85" s="213">
        <v>75</v>
      </c>
      <c r="B85" s="225" t="s">
        <v>82</v>
      </c>
      <c r="C85" s="217" t="s">
        <v>121</v>
      </c>
      <c r="D85" s="218">
        <v>45442</v>
      </c>
      <c r="E85" s="217">
        <v>548</v>
      </c>
      <c r="F85" s="217">
        <v>545.0166666666667</v>
      </c>
      <c r="G85" s="219">
        <v>540.4333333333333</v>
      </c>
      <c r="H85" s="219">
        <v>532.8666666666667</v>
      </c>
      <c r="I85" s="219">
        <v>528.2833333333333</v>
      </c>
      <c r="J85" s="219">
        <v>552.5833333333333</v>
      </c>
      <c r="K85" s="219">
        <v>557.1666666666667</v>
      </c>
      <c r="L85" s="219">
        <v>564.7333333333332</v>
      </c>
      <c r="M85" s="220">
        <v>549.6</v>
      </c>
      <c r="N85" s="220">
        <v>537.45</v>
      </c>
      <c r="O85" s="220">
        <v>6528750</v>
      </c>
      <c r="P85" s="221">
        <v>0.015160349854227406</v>
      </c>
    </row>
    <row r="86" spans="1:16" ht="12.75" customHeight="1">
      <c r="A86" s="213">
        <v>76</v>
      </c>
      <c r="B86" s="225" t="s">
        <v>40</v>
      </c>
      <c r="C86" s="224" t="s">
        <v>122</v>
      </c>
      <c r="D86" s="218">
        <v>45442</v>
      </c>
      <c r="E86" s="217">
        <v>4628.9</v>
      </c>
      <c r="F86" s="217">
        <v>4481.15</v>
      </c>
      <c r="G86" s="219">
        <v>4286.15</v>
      </c>
      <c r="H86" s="219">
        <v>3943.3999999999996</v>
      </c>
      <c r="I86" s="219">
        <v>3748.3999999999996</v>
      </c>
      <c r="J86" s="219">
        <v>4823.9</v>
      </c>
      <c r="K86" s="219">
        <v>5018.9</v>
      </c>
      <c r="L86" s="219">
        <v>5361.65</v>
      </c>
      <c r="M86" s="220">
        <v>4676.15</v>
      </c>
      <c r="N86" s="220">
        <v>4138.4</v>
      </c>
      <c r="O86" s="220">
        <v>9985800</v>
      </c>
      <c r="P86" s="221">
        <v>0.13658403332650412</v>
      </c>
    </row>
    <row r="87" spans="1:16" ht="12.75" customHeight="1">
      <c r="A87" s="213">
        <v>77</v>
      </c>
      <c r="B87" s="225" t="s">
        <v>40</v>
      </c>
      <c r="C87" s="217" t="s">
        <v>123</v>
      </c>
      <c r="D87" s="218">
        <v>45442</v>
      </c>
      <c r="E87" s="217">
        <v>1776.3</v>
      </c>
      <c r="F87" s="217">
        <v>1768.4833333333333</v>
      </c>
      <c r="G87" s="219">
        <v>1754.6166666666668</v>
      </c>
      <c r="H87" s="219">
        <v>1732.9333333333334</v>
      </c>
      <c r="I87" s="219">
        <v>1719.0666666666668</v>
      </c>
      <c r="J87" s="219">
        <v>1790.1666666666667</v>
      </c>
      <c r="K87" s="219">
        <v>1804.033333333333</v>
      </c>
      <c r="L87" s="219">
        <v>1825.7166666666667</v>
      </c>
      <c r="M87" s="220">
        <v>1782.35</v>
      </c>
      <c r="N87" s="220">
        <v>1746.8</v>
      </c>
      <c r="O87" s="220">
        <v>5167500</v>
      </c>
      <c r="P87" s="221">
        <v>-0.020193401592719</v>
      </c>
    </row>
    <row r="88" spans="1:16" ht="12.75" customHeight="1">
      <c r="A88" s="213">
        <v>78</v>
      </c>
      <c r="B88" s="225" t="s">
        <v>85</v>
      </c>
      <c r="C88" s="217" t="s">
        <v>124</v>
      </c>
      <c r="D88" s="218">
        <v>45442</v>
      </c>
      <c r="E88" s="217">
        <v>1350.8</v>
      </c>
      <c r="F88" s="217">
        <v>1348.283333333333</v>
      </c>
      <c r="G88" s="219">
        <v>1335.7166666666662</v>
      </c>
      <c r="H88" s="219">
        <v>1320.6333333333332</v>
      </c>
      <c r="I88" s="219">
        <v>1308.0666666666664</v>
      </c>
      <c r="J88" s="219">
        <v>1363.366666666666</v>
      </c>
      <c r="K88" s="219">
        <v>1375.9333333333332</v>
      </c>
      <c r="L88" s="219">
        <v>1391.016666666666</v>
      </c>
      <c r="M88" s="220">
        <v>1360.85</v>
      </c>
      <c r="N88" s="220">
        <v>1333.2</v>
      </c>
      <c r="O88" s="220">
        <v>24121650</v>
      </c>
      <c r="P88" s="221">
        <v>-0.025934929473952</v>
      </c>
    </row>
    <row r="89" spans="1:16" ht="12.75" customHeight="1">
      <c r="A89" s="213">
        <v>79</v>
      </c>
      <c r="B89" s="225" t="s">
        <v>66</v>
      </c>
      <c r="C89" s="217" t="s">
        <v>125</v>
      </c>
      <c r="D89" s="218">
        <v>45442</v>
      </c>
      <c r="E89" s="217">
        <v>3868.9</v>
      </c>
      <c r="F89" s="217">
        <v>3837.2666666666664</v>
      </c>
      <c r="G89" s="219">
        <v>3798.083333333333</v>
      </c>
      <c r="H89" s="219">
        <v>3727.2666666666664</v>
      </c>
      <c r="I89" s="219">
        <v>3688.083333333333</v>
      </c>
      <c r="J89" s="219">
        <v>3908.083333333333</v>
      </c>
      <c r="K89" s="219">
        <v>3947.2666666666664</v>
      </c>
      <c r="L89" s="219">
        <v>4018.083333333333</v>
      </c>
      <c r="M89" s="220">
        <v>3876.45</v>
      </c>
      <c r="N89" s="220">
        <v>3766.45</v>
      </c>
      <c r="O89" s="220">
        <v>2831250</v>
      </c>
      <c r="P89" s="221">
        <v>-0.023336437959225912</v>
      </c>
    </row>
    <row r="90" spans="1:16" ht="12.75" customHeight="1">
      <c r="A90" s="213">
        <v>80</v>
      </c>
      <c r="B90" s="225" t="s">
        <v>61</v>
      </c>
      <c r="C90" s="217" t="s">
        <v>126</v>
      </c>
      <c r="D90" s="218">
        <v>45442</v>
      </c>
      <c r="E90" s="217">
        <v>1463.75</v>
      </c>
      <c r="F90" s="217">
        <v>1457.25</v>
      </c>
      <c r="G90" s="219">
        <v>1448.5</v>
      </c>
      <c r="H90" s="219">
        <v>1433.25</v>
      </c>
      <c r="I90" s="219">
        <v>1424.5</v>
      </c>
      <c r="J90" s="219">
        <v>1472.5</v>
      </c>
      <c r="K90" s="219">
        <v>1481.25</v>
      </c>
      <c r="L90" s="219">
        <v>1496.5</v>
      </c>
      <c r="M90" s="220">
        <v>1466</v>
      </c>
      <c r="N90" s="220">
        <v>1442</v>
      </c>
      <c r="O90" s="220">
        <v>205962900</v>
      </c>
      <c r="P90" s="221">
        <v>-0.005233126487589256</v>
      </c>
    </row>
    <row r="91" spans="1:16" ht="12.75" customHeight="1">
      <c r="A91" s="213">
        <v>81</v>
      </c>
      <c r="B91" s="225" t="s">
        <v>66</v>
      </c>
      <c r="C91" s="217" t="s">
        <v>127</v>
      </c>
      <c r="D91" s="218">
        <v>45442</v>
      </c>
      <c r="E91" s="217">
        <v>568.7</v>
      </c>
      <c r="F91" s="217">
        <v>563.8666666666667</v>
      </c>
      <c r="G91" s="219">
        <v>557.9333333333334</v>
      </c>
      <c r="H91" s="219">
        <v>547.1666666666667</v>
      </c>
      <c r="I91" s="219">
        <v>541.2333333333335</v>
      </c>
      <c r="J91" s="219">
        <v>574.6333333333333</v>
      </c>
      <c r="K91" s="219">
        <v>580.5666666666665</v>
      </c>
      <c r="L91" s="219">
        <v>591.3333333333333</v>
      </c>
      <c r="M91" s="220">
        <v>569.8</v>
      </c>
      <c r="N91" s="220">
        <v>553.1</v>
      </c>
      <c r="O91" s="220">
        <v>45564200</v>
      </c>
      <c r="P91" s="221">
        <v>0.014126576080303587</v>
      </c>
    </row>
    <row r="92" spans="1:16" ht="12.75" customHeight="1">
      <c r="A92" s="213">
        <v>82</v>
      </c>
      <c r="B92" s="225" t="s">
        <v>54</v>
      </c>
      <c r="C92" s="217" t="s">
        <v>128</v>
      </c>
      <c r="D92" s="218">
        <v>45442</v>
      </c>
      <c r="E92" s="217">
        <v>5149.8</v>
      </c>
      <c r="F92" s="217">
        <v>5121.416666666667</v>
      </c>
      <c r="G92" s="219">
        <v>5079.933333333334</v>
      </c>
      <c r="H92" s="219">
        <v>5010.0666666666675</v>
      </c>
      <c r="I92" s="219">
        <v>4968.583333333335</v>
      </c>
      <c r="J92" s="219">
        <v>5191.283333333334</v>
      </c>
      <c r="K92" s="219">
        <v>5232.7666666666655</v>
      </c>
      <c r="L92" s="219">
        <v>5302.633333333333</v>
      </c>
      <c r="M92" s="220">
        <v>5162.9</v>
      </c>
      <c r="N92" s="220">
        <v>5051.55</v>
      </c>
      <c r="O92" s="220">
        <v>4144350</v>
      </c>
      <c r="P92" s="221">
        <v>-0.06078118094979094</v>
      </c>
    </row>
    <row r="93" spans="1:16" ht="12.75" customHeight="1">
      <c r="A93" s="213">
        <v>83</v>
      </c>
      <c r="B93" s="225" t="s">
        <v>129</v>
      </c>
      <c r="C93" s="217" t="s">
        <v>130</v>
      </c>
      <c r="D93" s="218">
        <v>45442</v>
      </c>
      <c r="E93" s="217">
        <v>655.7</v>
      </c>
      <c r="F93" s="217">
        <v>656.4333333333334</v>
      </c>
      <c r="G93" s="219">
        <v>644.8666666666668</v>
      </c>
      <c r="H93" s="219">
        <v>634.0333333333334</v>
      </c>
      <c r="I93" s="219">
        <v>622.4666666666668</v>
      </c>
      <c r="J93" s="219">
        <v>667.2666666666668</v>
      </c>
      <c r="K93" s="219">
        <v>678.8333333333334</v>
      </c>
      <c r="L93" s="219">
        <v>689.6666666666667</v>
      </c>
      <c r="M93" s="220">
        <v>668</v>
      </c>
      <c r="N93" s="220">
        <v>645.6</v>
      </c>
      <c r="O93" s="220">
        <v>52224200</v>
      </c>
      <c r="P93" s="221">
        <v>-0.002860197808072708</v>
      </c>
    </row>
    <row r="94" spans="1:16" ht="12.75" customHeight="1">
      <c r="A94" s="213">
        <v>84</v>
      </c>
      <c r="B94" s="225" t="s">
        <v>129</v>
      </c>
      <c r="C94" s="223" t="s">
        <v>131</v>
      </c>
      <c r="D94" s="218">
        <v>45442</v>
      </c>
      <c r="E94" s="217">
        <v>379.5</v>
      </c>
      <c r="F94" s="217">
        <v>380.3833333333334</v>
      </c>
      <c r="G94" s="219">
        <v>373.8166666666668</v>
      </c>
      <c r="H94" s="219">
        <v>368.1333333333334</v>
      </c>
      <c r="I94" s="219">
        <v>361.5666666666668</v>
      </c>
      <c r="J94" s="219">
        <v>386.0666666666668</v>
      </c>
      <c r="K94" s="219">
        <v>392.6333333333334</v>
      </c>
      <c r="L94" s="219">
        <v>398.3166666666668</v>
      </c>
      <c r="M94" s="220">
        <v>386.95</v>
      </c>
      <c r="N94" s="220">
        <v>374.7</v>
      </c>
      <c r="O94" s="220">
        <v>32165700</v>
      </c>
      <c r="P94" s="221">
        <v>-0.021917808219178082</v>
      </c>
    </row>
    <row r="95" spans="1:16" ht="12.75" customHeight="1">
      <c r="A95" s="213">
        <v>85</v>
      </c>
      <c r="B95" s="225" t="s">
        <v>82</v>
      </c>
      <c r="C95" s="217" t="s">
        <v>132</v>
      </c>
      <c r="D95" s="218">
        <v>45442</v>
      </c>
      <c r="E95" s="217">
        <v>501.55</v>
      </c>
      <c r="F95" s="217">
        <v>502.8833333333334</v>
      </c>
      <c r="G95" s="219">
        <v>490.76666666666677</v>
      </c>
      <c r="H95" s="219">
        <v>479.9833333333334</v>
      </c>
      <c r="I95" s="219">
        <v>467.8666666666668</v>
      </c>
      <c r="J95" s="219">
        <v>513.6666666666667</v>
      </c>
      <c r="K95" s="219">
        <v>525.7833333333334</v>
      </c>
      <c r="L95" s="219">
        <v>536.5666666666667</v>
      </c>
      <c r="M95" s="220">
        <v>515</v>
      </c>
      <c r="N95" s="220">
        <v>492.1</v>
      </c>
      <c r="O95" s="220">
        <v>29685150</v>
      </c>
      <c r="P95" s="221">
        <v>0.03365768814929723</v>
      </c>
    </row>
    <row r="96" spans="1:16" ht="12.75" customHeight="1">
      <c r="A96" s="213">
        <v>86</v>
      </c>
      <c r="B96" s="225" t="s">
        <v>57</v>
      </c>
      <c r="C96" s="217" t="s">
        <v>133</v>
      </c>
      <c r="D96" s="218">
        <v>45442</v>
      </c>
      <c r="E96" s="217">
        <v>2347.1</v>
      </c>
      <c r="F96" s="217">
        <v>2337.3333333333335</v>
      </c>
      <c r="G96" s="219">
        <v>2322.866666666667</v>
      </c>
      <c r="H96" s="219">
        <v>2298.633333333333</v>
      </c>
      <c r="I96" s="219">
        <v>2284.1666666666665</v>
      </c>
      <c r="J96" s="219">
        <v>2361.566666666667</v>
      </c>
      <c r="K96" s="219">
        <v>2376.0333333333333</v>
      </c>
      <c r="L96" s="219">
        <v>2400.2666666666673</v>
      </c>
      <c r="M96" s="220">
        <v>2351.8</v>
      </c>
      <c r="N96" s="220">
        <v>2313.1</v>
      </c>
      <c r="O96" s="220">
        <v>17811900</v>
      </c>
      <c r="P96" s="221">
        <v>0.005810604777231916</v>
      </c>
    </row>
    <row r="97" spans="1:16" ht="12.75" customHeight="1">
      <c r="A97" s="213">
        <v>87</v>
      </c>
      <c r="B97" s="225" t="s">
        <v>61</v>
      </c>
      <c r="C97" s="217" t="s">
        <v>135</v>
      </c>
      <c r="D97" s="218">
        <v>45442</v>
      </c>
      <c r="E97" s="217">
        <v>1133.2</v>
      </c>
      <c r="F97" s="217">
        <v>1130.3</v>
      </c>
      <c r="G97" s="219">
        <v>1121.05</v>
      </c>
      <c r="H97" s="219">
        <v>1108.9</v>
      </c>
      <c r="I97" s="219">
        <v>1099.65</v>
      </c>
      <c r="J97" s="219">
        <v>1142.4499999999998</v>
      </c>
      <c r="K97" s="219">
        <v>1151.6999999999998</v>
      </c>
      <c r="L97" s="219">
        <v>1163.8499999999997</v>
      </c>
      <c r="M97" s="220">
        <v>1139.55</v>
      </c>
      <c r="N97" s="220">
        <v>1118.15</v>
      </c>
      <c r="O97" s="220">
        <v>82943000</v>
      </c>
      <c r="P97" s="221">
        <v>0.010222438209240266</v>
      </c>
    </row>
    <row r="98" spans="1:16" ht="12.75" customHeight="1">
      <c r="A98" s="213">
        <v>88</v>
      </c>
      <c r="B98" s="225" t="s">
        <v>66</v>
      </c>
      <c r="C98" s="217" t="s">
        <v>136</v>
      </c>
      <c r="D98" s="218">
        <v>45442</v>
      </c>
      <c r="E98" s="217">
        <v>1682.95</v>
      </c>
      <c r="F98" s="217">
        <v>1674.9166666666667</v>
      </c>
      <c r="G98" s="219">
        <v>1663.1833333333334</v>
      </c>
      <c r="H98" s="219">
        <v>1643.4166666666667</v>
      </c>
      <c r="I98" s="219">
        <v>1631.6833333333334</v>
      </c>
      <c r="J98" s="219">
        <v>1694.6833333333334</v>
      </c>
      <c r="K98" s="219">
        <v>1706.4166666666665</v>
      </c>
      <c r="L98" s="219">
        <v>1726.1833333333334</v>
      </c>
      <c r="M98" s="220">
        <v>1686.65</v>
      </c>
      <c r="N98" s="220">
        <v>1655.15</v>
      </c>
      <c r="O98" s="220">
        <v>3523500</v>
      </c>
      <c r="P98" s="221">
        <v>-0.0090001406271973</v>
      </c>
    </row>
    <row r="99" spans="1:16" ht="12.75" customHeight="1">
      <c r="A99" s="213">
        <v>89</v>
      </c>
      <c r="B99" s="225" t="s">
        <v>66</v>
      </c>
      <c r="C99" s="217" t="s">
        <v>137</v>
      </c>
      <c r="D99" s="218">
        <v>45442</v>
      </c>
      <c r="E99" s="217">
        <v>589.75</v>
      </c>
      <c r="F99" s="217">
        <v>587.2333333333332</v>
      </c>
      <c r="G99" s="219">
        <v>583.4166666666665</v>
      </c>
      <c r="H99" s="219">
        <v>577.0833333333333</v>
      </c>
      <c r="I99" s="219">
        <v>573.2666666666665</v>
      </c>
      <c r="J99" s="219">
        <v>593.5666666666665</v>
      </c>
      <c r="K99" s="219">
        <v>597.3833333333333</v>
      </c>
      <c r="L99" s="219">
        <v>603.7166666666665</v>
      </c>
      <c r="M99" s="220">
        <v>591.05</v>
      </c>
      <c r="N99" s="220">
        <v>580.9</v>
      </c>
      <c r="O99" s="220">
        <v>15346500</v>
      </c>
      <c r="P99" s="221">
        <v>-0.00583033718783403</v>
      </c>
    </row>
    <row r="100" spans="1:16" ht="12.75" customHeight="1">
      <c r="A100" s="213">
        <v>90</v>
      </c>
      <c r="B100" s="225" t="s">
        <v>77</v>
      </c>
      <c r="C100" s="217" t="s">
        <v>138</v>
      </c>
      <c r="D100" s="218">
        <v>45442</v>
      </c>
      <c r="E100" s="217">
        <v>13.2</v>
      </c>
      <c r="F100" s="217">
        <v>13.216666666666667</v>
      </c>
      <c r="G100" s="219">
        <v>12.983333333333334</v>
      </c>
      <c r="H100" s="219">
        <v>12.766666666666667</v>
      </c>
      <c r="I100" s="219">
        <v>12.533333333333335</v>
      </c>
      <c r="J100" s="219">
        <v>13.433333333333334</v>
      </c>
      <c r="K100" s="219">
        <v>13.666666666666664</v>
      </c>
      <c r="L100" s="219">
        <v>13.883333333333333</v>
      </c>
      <c r="M100" s="220">
        <v>13.45</v>
      </c>
      <c r="N100" s="220">
        <v>13</v>
      </c>
      <c r="O100" s="220">
        <v>3366200000</v>
      </c>
      <c r="P100" s="221">
        <v>-0.00879837930790794</v>
      </c>
    </row>
    <row r="101" spans="1:16" ht="12.75" customHeight="1">
      <c r="A101" s="213">
        <v>91</v>
      </c>
      <c r="B101" s="225" t="s">
        <v>66</v>
      </c>
      <c r="C101" s="217" t="s">
        <v>139</v>
      </c>
      <c r="D101" s="218">
        <v>45442</v>
      </c>
      <c r="E101" s="217">
        <v>114.4</v>
      </c>
      <c r="F101" s="217">
        <v>114.01666666666667</v>
      </c>
      <c r="G101" s="219">
        <v>113.38333333333333</v>
      </c>
      <c r="H101" s="219">
        <v>112.36666666666666</v>
      </c>
      <c r="I101" s="219">
        <v>111.73333333333332</v>
      </c>
      <c r="J101" s="219">
        <v>115.03333333333333</v>
      </c>
      <c r="K101" s="219">
        <v>115.66666666666669</v>
      </c>
      <c r="L101" s="219">
        <v>116.68333333333334</v>
      </c>
      <c r="M101" s="220">
        <v>114.65</v>
      </c>
      <c r="N101" s="220">
        <v>113</v>
      </c>
      <c r="O101" s="220">
        <v>94515000</v>
      </c>
      <c r="P101" s="221">
        <v>0.011667112657211667</v>
      </c>
    </row>
    <row r="102" spans="1:16" ht="12.75" customHeight="1">
      <c r="A102" s="213">
        <v>92</v>
      </c>
      <c r="B102" s="225" t="s">
        <v>61</v>
      </c>
      <c r="C102" s="223" t="s">
        <v>140</v>
      </c>
      <c r="D102" s="218">
        <v>45442</v>
      </c>
      <c r="E102" s="217">
        <v>77.45</v>
      </c>
      <c r="F102" s="217">
        <v>77.28333333333335</v>
      </c>
      <c r="G102" s="219">
        <v>76.9666666666667</v>
      </c>
      <c r="H102" s="219">
        <v>76.48333333333335</v>
      </c>
      <c r="I102" s="219">
        <v>76.1666666666667</v>
      </c>
      <c r="J102" s="219">
        <v>77.7666666666667</v>
      </c>
      <c r="K102" s="219">
        <v>78.08333333333333</v>
      </c>
      <c r="L102" s="219">
        <v>78.56666666666669</v>
      </c>
      <c r="M102" s="220">
        <v>77.6</v>
      </c>
      <c r="N102" s="220">
        <v>76.8</v>
      </c>
      <c r="O102" s="220">
        <v>406642500</v>
      </c>
      <c r="P102" s="221">
        <v>0.01376138212142176</v>
      </c>
    </row>
    <row r="103" spans="1:16" ht="12.75" customHeight="1">
      <c r="A103" s="213">
        <v>93</v>
      </c>
      <c r="B103" s="225" t="s">
        <v>186</v>
      </c>
      <c r="C103" s="217" t="s">
        <v>141</v>
      </c>
      <c r="D103" s="218">
        <v>45442</v>
      </c>
      <c r="E103" s="217">
        <v>148.75</v>
      </c>
      <c r="F103" s="217">
        <v>149.21666666666667</v>
      </c>
      <c r="G103" s="219">
        <v>146.73333333333335</v>
      </c>
      <c r="H103" s="219">
        <v>144.71666666666667</v>
      </c>
      <c r="I103" s="219">
        <v>142.23333333333335</v>
      </c>
      <c r="J103" s="219">
        <v>151.23333333333335</v>
      </c>
      <c r="K103" s="219">
        <v>153.71666666666664</v>
      </c>
      <c r="L103" s="219">
        <v>155.73333333333335</v>
      </c>
      <c r="M103" s="220">
        <v>151.7</v>
      </c>
      <c r="N103" s="220">
        <v>147.2</v>
      </c>
      <c r="O103" s="220">
        <v>67721250</v>
      </c>
      <c r="P103" s="221">
        <v>-0.044446796126779195</v>
      </c>
    </row>
    <row r="104" spans="1:16" ht="12.75" customHeight="1">
      <c r="A104" s="213">
        <v>94</v>
      </c>
      <c r="B104" s="225" t="s">
        <v>82</v>
      </c>
      <c r="C104" s="224" t="s">
        <v>142</v>
      </c>
      <c r="D104" s="218">
        <v>45442</v>
      </c>
      <c r="E104" s="217">
        <v>441.2</v>
      </c>
      <c r="F104" s="217">
        <v>440.51666666666665</v>
      </c>
      <c r="G104" s="219">
        <v>437.5833333333333</v>
      </c>
      <c r="H104" s="219">
        <v>433.96666666666664</v>
      </c>
      <c r="I104" s="219">
        <v>431.0333333333333</v>
      </c>
      <c r="J104" s="219">
        <v>444.1333333333333</v>
      </c>
      <c r="K104" s="219">
        <v>447.0666666666667</v>
      </c>
      <c r="L104" s="219">
        <v>450.68333333333334</v>
      </c>
      <c r="M104" s="220">
        <v>443.45</v>
      </c>
      <c r="N104" s="220">
        <v>436.9</v>
      </c>
      <c r="O104" s="220">
        <v>24846250</v>
      </c>
      <c r="P104" s="221">
        <v>-0.0024841291747170853</v>
      </c>
    </row>
    <row r="105" spans="1:16" ht="12.75" customHeight="1">
      <c r="A105" s="213">
        <v>95</v>
      </c>
      <c r="B105" s="225" t="s">
        <v>114</v>
      </c>
      <c r="C105" s="217" t="s">
        <v>143</v>
      </c>
      <c r="D105" s="218">
        <v>45442</v>
      </c>
      <c r="E105" s="217">
        <v>571.45</v>
      </c>
      <c r="F105" s="217">
        <v>570.2166666666667</v>
      </c>
      <c r="G105" s="219">
        <v>564.4333333333334</v>
      </c>
      <c r="H105" s="219">
        <v>557.4166666666667</v>
      </c>
      <c r="I105" s="219">
        <v>551.6333333333334</v>
      </c>
      <c r="J105" s="219">
        <v>577.2333333333333</v>
      </c>
      <c r="K105" s="219">
        <v>583.0166666666667</v>
      </c>
      <c r="L105" s="219">
        <v>590.0333333333333</v>
      </c>
      <c r="M105" s="220">
        <v>576</v>
      </c>
      <c r="N105" s="220">
        <v>563.2</v>
      </c>
      <c r="O105" s="220">
        <v>20509000</v>
      </c>
      <c r="P105" s="221">
        <v>-0.030994566501299316</v>
      </c>
    </row>
    <row r="106" spans="1:16" ht="12.75" customHeight="1">
      <c r="A106" s="213">
        <v>96</v>
      </c>
      <c r="B106" s="225" t="s">
        <v>47</v>
      </c>
      <c r="C106" s="224" t="s">
        <v>144</v>
      </c>
      <c r="D106" s="218">
        <v>45442</v>
      </c>
      <c r="E106" s="217">
        <v>210.15</v>
      </c>
      <c r="F106" s="217">
        <v>209.29999999999998</v>
      </c>
      <c r="G106" s="219">
        <v>207.94999999999996</v>
      </c>
      <c r="H106" s="219">
        <v>205.74999999999997</v>
      </c>
      <c r="I106" s="219">
        <v>204.39999999999995</v>
      </c>
      <c r="J106" s="219">
        <v>211.49999999999997</v>
      </c>
      <c r="K106" s="219">
        <v>212.85</v>
      </c>
      <c r="L106" s="219">
        <v>215.04999999999998</v>
      </c>
      <c r="M106" s="220">
        <v>210.65</v>
      </c>
      <c r="N106" s="220">
        <v>207.1</v>
      </c>
      <c r="O106" s="220">
        <v>26305900</v>
      </c>
      <c r="P106" s="221">
        <v>-0.019139273356401382</v>
      </c>
    </row>
    <row r="107" spans="1:16" ht="12.75" customHeight="1">
      <c r="A107" s="213">
        <v>97</v>
      </c>
      <c r="B107" s="225" t="s">
        <v>57</v>
      </c>
      <c r="C107" s="222" t="s">
        <v>145</v>
      </c>
      <c r="D107" s="218">
        <v>45442</v>
      </c>
      <c r="E107" s="217">
        <v>2635.45</v>
      </c>
      <c r="F107" s="217">
        <v>2629</v>
      </c>
      <c r="G107" s="219">
        <v>2609</v>
      </c>
      <c r="H107" s="219">
        <v>2582.55</v>
      </c>
      <c r="I107" s="219">
        <v>2562.55</v>
      </c>
      <c r="J107" s="219">
        <v>2655.45</v>
      </c>
      <c r="K107" s="219">
        <v>2675.45</v>
      </c>
      <c r="L107" s="219">
        <v>2701.8999999999996</v>
      </c>
      <c r="M107" s="220">
        <v>2649</v>
      </c>
      <c r="N107" s="220">
        <v>2602.55</v>
      </c>
      <c r="O107" s="220">
        <v>1693800</v>
      </c>
      <c r="P107" s="221">
        <v>0.030291970802919708</v>
      </c>
    </row>
    <row r="108" spans="1:16" ht="12.75" customHeight="1">
      <c r="A108" s="213">
        <v>98</v>
      </c>
      <c r="B108" s="225" t="s">
        <v>114</v>
      </c>
      <c r="C108" s="224" t="s">
        <v>146</v>
      </c>
      <c r="D108" s="218">
        <v>45442</v>
      </c>
      <c r="E108" s="217">
        <v>4311.55</v>
      </c>
      <c r="F108" s="217">
        <v>4305.916666666667</v>
      </c>
      <c r="G108" s="219">
        <v>4273.833333333334</v>
      </c>
      <c r="H108" s="219">
        <v>4236.116666666667</v>
      </c>
      <c r="I108" s="219">
        <v>4204.033333333334</v>
      </c>
      <c r="J108" s="219">
        <v>4343.633333333334</v>
      </c>
      <c r="K108" s="219">
        <v>4375.716666666668</v>
      </c>
      <c r="L108" s="219">
        <v>4413.433333333334</v>
      </c>
      <c r="M108" s="220">
        <v>4338</v>
      </c>
      <c r="N108" s="220">
        <v>4268.2</v>
      </c>
      <c r="O108" s="220">
        <v>4821900</v>
      </c>
      <c r="P108" s="221">
        <v>0.022715703741410027</v>
      </c>
    </row>
    <row r="109" spans="1:16" ht="12.75" customHeight="1">
      <c r="A109" s="213">
        <v>99</v>
      </c>
      <c r="B109" s="225" t="s">
        <v>61</v>
      </c>
      <c r="C109" s="217" t="s">
        <v>147</v>
      </c>
      <c r="D109" s="218">
        <v>45442</v>
      </c>
      <c r="E109" s="217">
        <v>1415.5</v>
      </c>
      <c r="F109" s="217">
        <v>1414.2833333333335</v>
      </c>
      <c r="G109" s="219">
        <v>1393.916666666667</v>
      </c>
      <c r="H109" s="219">
        <v>1372.3333333333335</v>
      </c>
      <c r="I109" s="219">
        <v>1351.966666666667</v>
      </c>
      <c r="J109" s="219">
        <v>1435.866666666667</v>
      </c>
      <c r="K109" s="219">
        <v>1456.2333333333333</v>
      </c>
      <c r="L109" s="219">
        <v>1477.816666666667</v>
      </c>
      <c r="M109" s="220">
        <v>1434.65</v>
      </c>
      <c r="N109" s="220">
        <v>1392.7</v>
      </c>
      <c r="O109" s="220">
        <v>28920500</v>
      </c>
      <c r="P109" s="221">
        <v>0.04689592760180995</v>
      </c>
    </row>
    <row r="110" spans="1:16" ht="12.75" customHeight="1">
      <c r="A110" s="213">
        <v>100</v>
      </c>
      <c r="B110" s="225" t="s">
        <v>77</v>
      </c>
      <c r="C110" s="217" t="s">
        <v>148</v>
      </c>
      <c r="D110" s="218">
        <v>45442</v>
      </c>
      <c r="E110" s="217">
        <v>341.9</v>
      </c>
      <c r="F110" s="217">
        <v>340.9166666666667</v>
      </c>
      <c r="G110" s="219">
        <v>338.33333333333337</v>
      </c>
      <c r="H110" s="219">
        <v>334.7666666666667</v>
      </c>
      <c r="I110" s="219">
        <v>332.1833333333334</v>
      </c>
      <c r="J110" s="219">
        <v>344.48333333333335</v>
      </c>
      <c r="K110" s="219">
        <v>347.0666666666667</v>
      </c>
      <c r="L110" s="219">
        <v>350.6333333333333</v>
      </c>
      <c r="M110" s="220">
        <v>343.5</v>
      </c>
      <c r="N110" s="220">
        <v>337.35</v>
      </c>
      <c r="O110" s="220">
        <v>73970400</v>
      </c>
      <c r="P110" s="221">
        <v>-0.003526771401090093</v>
      </c>
    </row>
    <row r="111" spans="1:16" ht="12.75" customHeight="1">
      <c r="A111" s="213">
        <v>101</v>
      </c>
      <c r="B111" s="225" t="s">
        <v>85</v>
      </c>
      <c r="C111" s="217" t="s">
        <v>149</v>
      </c>
      <c r="D111" s="218">
        <v>45442</v>
      </c>
      <c r="E111" s="217">
        <v>1455.9</v>
      </c>
      <c r="F111" s="217">
        <v>1449.4166666666667</v>
      </c>
      <c r="G111" s="219">
        <v>1439.8333333333335</v>
      </c>
      <c r="H111" s="219">
        <v>1423.7666666666667</v>
      </c>
      <c r="I111" s="219">
        <v>1414.1833333333334</v>
      </c>
      <c r="J111" s="219">
        <v>1465.4833333333336</v>
      </c>
      <c r="K111" s="219">
        <v>1475.066666666667</v>
      </c>
      <c r="L111" s="219">
        <v>1491.1333333333337</v>
      </c>
      <c r="M111" s="220">
        <v>1459</v>
      </c>
      <c r="N111" s="220">
        <v>1433.35</v>
      </c>
      <c r="O111" s="220">
        <v>50336400</v>
      </c>
      <c r="P111" s="221">
        <v>-0.024684947219940166</v>
      </c>
    </row>
    <row r="112" spans="1:16" ht="12.75" customHeight="1">
      <c r="A112" s="213">
        <v>102</v>
      </c>
      <c r="B112" s="225" t="s">
        <v>82</v>
      </c>
      <c r="C112" s="217" t="s">
        <v>151</v>
      </c>
      <c r="D112" s="218">
        <v>45442</v>
      </c>
      <c r="E112" s="217">
        <v>163.45</v>
      </c>
      <c r="F112" s="217">
        <v>163.21666666666667</v>
      </c>
      <c r="G112" s="219">
        <v>161.68333333333334</v>
      </c>
      <c r="H112" s="219">
        <v>159.91666666666666</v>
      </c>
      <c r="I112" s="219">
        <v>158.38333333333333</v>
      </c>
      <c r="J112" s="219">
        <v>164.98333333333335</v>
      </c>
      <c r="K112" s="219">
        <v>166.5166666666667</v>
      </c>
      <c r="L112" s="219">
        <v>168.28333333333336</v>
      </c>
      <c r="M112" s="220">
        <v>164.75</v>
      </c>
      <c r="N112" s="220">
        <v>161.45</v>
      </c>
      <c r="O112" s="220">
        <v>189652125</v>
      </c>
      <c r="P112" s="221">
        <v>-0.02320034147688754</v>
      </c>
    </row>
    <row r="113" spans="1:16" ht="12.75" customHeight="1">
      <c r="A113" s="213">
        <v>103</v>
      </c>
      <c r="B113" s="225" t="s">
        <v>42</v>
      </c>
      <c r="C113" s="217" t="s">
        <v>152</v>
      </c>
      <c r="D113" s="218">
        <v>45442</v>
      </c>
      <c r="E113" s="217">
        <v>1289.75</v>
      </c>
      <c r="F113" s="217">
        <v>1287.15</v>
      </c>
      <c r="G113" s="219">
        <v>1275.2500000000002</v>
      </c>
      <c r="H113" s="219">
        <v>1260.7500000000002</v>
      </c>
      <c r="I113" s="219">
        <v>1248.8500000000004</v>
      </c>
      <c r="J113" s="219">
        <v>1301.65</v>
      </c>
      <c r="K113" s="219">
        <v>1313.5499999999997</v>
      </c>
      <c r="L113" s="219">
        <v>1328.05</v>
      </c>
      <c r="M113" s="220">
        <v>1299.05</v>
      </c>
      <c r="N113" s="220">
        <v>1272.65</v>
      </c>
      <c r="O113" s="220">
        <v>1771900</v>
      </c>
      <c r="P113" s="221">
        <v>0.09830781627719581</v>
      </c>
    </row>
    <row r="114" spans="1:16" ht="12.75" customHeight="1">
      <c r="A114" s="213">
        <v>104</v>
      </c>
      <c r="B114" s="225" t="s">
        <v>114</v>
      </c>
      <c r="C114" s="224" t="s">
        <v>153</v>
      </c>
      <c r="D114" s="218">
        <v>45442</v>
      </c>
      <c r="E114" s="217">
        <v>1046.2</v>
      </c>
      <c r="F114" s="217">
        <v>1042.9</v>
      </c>
      <c r="G114" s="219">
        <v>1036.4</v>
      </c>
      <c r="H114" s="219">
        <v>1026.6</v>
      </c>
      <c r="I114" s="219">
        <v>1020.0999999999999</v>
      </c>
      <c r="J114" s="219">
        <v>1052.7000000000003</v>
      </c>
      <c r="K114" s="219">
        <v>1059.2000000000003</v>
      </c>
      <c r="L114" s="219">
        <v>1069.0000000000005</v>
      </c>
      <c r="M114" s="220">
        <v>1049.4</v>
      </c>
      <c r="N114" s="220">
        <v>1033.1</v>
      </c>
      <c r="O114" s="220">
        <v>16035250</v>
      </c>
      <c r="P114" s="221">
        <v>0.007199780159384446</v>
      </c>
    </row>
    <row r="115" spans="1:16" ht="12.75" customHeight="1">
      <c r="A115" s="213">
        <v>105</v>
      </c>
      <c r="B115" s="225" t="s">
        <v>57</v>
      </c>
      <c r="C115" s="217" t="s">
        <v>154</v>
      </c>
      <c r="D115" s="218">
        <v>45442</v>
      </c>
      <c r="E115" s="217">
        <v>432.65</v>
      </c>
      <c r="F115" s="217">
        <v>430.51666666666665</v>
      </c>
      <c r="G115" s="219">
        <v>427.1333333333333</v>
      </c>
      <c r="H115" s="219">
        <v>421.6166666666667</v>
      </c>
      <c r="I115" s="219">
        <v>418.23333333333335</v>
      </c>
      <c r="J115" s="219">
        <v>436.0333333333333</v>
      </c>
      <c r="K115" s="219">
        <v>439.41666666666663</v>
      </c>
      <c r="L115" s="219">
        <v>444.9333333333333</v>
      </c>
      <c r="M115" s="220">
        <v>433.9</v>
      </c>
      <c r="N115" s="220">
        <v>425</v>
      </c>
      <c r="O115" s="220">
        <v>132590400</v>
      </c>
      <c r="P115" s="221">
        <v>0.009870946514093518</v>
      </c>
    </row>
    <row r="116" spans="1:16" ht="12.75" customHeight="1">
      <c r="A116" s="213">
        <v>106</v>
      </c>
      <c r="B116" s="225" t="s">
        <v>129</v>
      </c>
      <c r="C116" s="217" t="s">
        <v>155</v>
      </c>
      <c r="D116" s="218">
        <v>45442</v>
      </c>
      <c r="E116" s="217">
        <v>1010.3</v>
      </c>
      <c r="F116" s="217">
        <v>1004.6166666666667</v>
      </c>
      <c r="G116" s="219">
        <v>996.6833333333334</v>
      </c>
      <c r="H116" s="219">
        <v>983.0666666666667</v>
      </c>
      <c r="I116" s="219">
        <v>975.1333333333334</v>
      </c>
      <c r="J116" s="219">
        <v>1018.2333333333333</v>
      </c>
      <c r="K116" s="219">
        <v>1026.1666666666665</v>
      </c>
      <c r="L116" s="219">
        <v>1039.7833333333333</v>
      </c>
      <c r="M116" s="220">
        <v>1012.55</v>
      </c>
      <c r="N116" s="220">
        <v>991</v>
      </c>
      <c r="O116" s="220">
        <v>12104375</v>
      </c>
      <c r="P116" s="221">
        <v>-0.032810627247303235</v>
      </c>
    </row>
    <row r="117" spans="1:16" ht="12.75" customHeight="1">
      <c r="A117" s="213">
        <v>107</v>
      </c>
      <c r="B117" s="225" t="s">
        <v>47</v>
      </c>
      <c r="C117" s="217" t="s">
        <v>156</v>
      </c>
      <c r="D117" s="218">
        <v>45442</v>
      </c>
      <c r="E117" s="217">
        <v>3867.5</v>
      </c>
      <c r="F117" s="217">
        <v>3879.683333333333</v>
      </c>
      <c r="G117" s="219">
        <v>3809.866666666666</v>
      </c>
      <c r="H117" s="219">
        <v>3752.233333333333</v>
      </c>
      <c r="I117" s="219">
        <v>3682.416666666666</v>
      </c>
      <c r="J117" s="219">
        <v>3937.3166666666657</v>
      </c>
      <c r="K117" s="219">
        <v>4007.1333333333323</v>
      </c>
      <c r="L117" s="219">
        <v>4064.7666666666655</v>
      </c>
      <c r="M117" s="220">
        <v>3949.5</v>
      </c>
      <c r="N117" s="220">
        <v>3822.05</v>
      </c>
      <c r="O117" s="220">
        <v>606875</v>
      </c>
      <c r="P117" s="221">
        <v>0.033198552883592254</v>
      </c>
    </row>
    <row r="118" spans="1:16" ht="12.75" customHeight="1">
      <c r="A118" s="213">
        <v>108</v>
      </c>
      <c r="B118" s="225" t="s">
        <v>129</v>
      </c>
      <c r="C118" s="222" t="s">
        <v>157</v>
      </c>
      <c r="D118" s="218">
        <v>45442</v>
      </c>
      <c r="E118" s="217">
        <v>887.8</v>
      </c>
      <c r="F118" s="217">
        <v>881.9166666666666</v>
      </c>
      <c r="G118" s="219">
        <v>874.0333333333333</v>
      </c>
      <c r="H118" s="219">
        <v>860.2666666666667</v>
      </c>
      <c r="I118" s="219">
        <v>852.3833333333333</v>
      </c>
      <c r="J118" s="219">
        <v>895.6833333333333</v>
      </c>
      <c r="K118" s="219">
        <v>903.5666666666667</v>
      </c>
      <c r="L118" s="219">
        <v>917.3333333333333</v>
      </c>
      <c r="M118" s="220">
        <v>889.8</v>
      </c>
      <c r="N118" s="220">
        <v>868.15</v>
      </c>
      <c r="O118" s="220">
        <v>16634700</v>
      </c>
      <c r="P118" s="221">
        <v>-0.026121319897253508</v>
      </c>
    </row>
    <row r="119" spans="1:16" ht="12.75" customHeight="1">
      <c r="A119" s="213">
        <v>109</v>
      </c>
      <c r="B119" s="225" t="s">
        <v>57</v>
      </c>
      <c r="C119" s="217" t="s">
        <v>158</v>
      </c>
      <c r="D119" s="218">
        <v>45442</v>
      </c>
      <c r="E119" s="217">
        <v>472.45</v>
      </c>
      <c r="F119" s="217">
        <v>470.0833333333333</v>
      </c>
      <c r="G119" s="219">
        <v>466.3666666666666</v>
      </c>
      <c r="H119" s="219">
        <v>460.2833333333333</v>
      </c>
      <c r="I119" s="219">
        <v>456.5666666666666</v>
      </c>
      <c r="J119" s="219">
        <v>476.16666666666663</v>
      </c>
      <c r="K119" s="219">
        <v>479.8833333333333</v>
      </c>
      <c r="L119" s="219">
        <v>485.96666666666664</v>
      </c>
      <c r="M119" s="220">
        <v>473.8</v>
      </c>
      <c r="N119" s="220">
        <v>464</v>
      </c>
      <c r="O119" s="220">
        <v>22327500</v>
      </c>
      <c r="P119" s="221">
        <v>0.006933874513783189</v>
      </c>
    </row>
    <row r="120" spans="1:16" ht="12.75" customHeight="1">
      <c r="A120" s="213">
        <v>110</v>
      </c>
      <c r="B120" s="225" t="s">
        <v>61</v>
      </c>
      <c r="C120" s="217" t="s">
        <v>159</v>
      </c>
      <c r="D120" s="218">
        <v>45442</v>
      </c>
      <c r="E120" s="217">
        <v>1675.1</v>
      </c>
      <c r="F120" s="217">
        <v>1668.6499999999999</v>
      </c>
      <c r="G120" s="219">
        <v>1658.4499999999998</v>
      </c>
      <c r="H120" s="219">
        <v>1641.8</v>
      </c>
      <c r="I120" s="219">
        <v>1631.6</v>
      </c>
      <c r="J120" s="219">
        <v>1685.2999999999997</v>
      </c>
      <c r="K120" s="219">
        <v>1695.5</v>
      </c>
      <c r="L120" s="219">
        <v>1712.1499999999996</v>
      </c>
      <c r="M120" s="220">
        <v>1678.85</v>
      </c>
      <c r="N120" s="220">
        <v>1652</v>
      </c>
      <c r="O120" s="220">
        <v>50555600</v>
      </c>
      <c r="P120" s="221">
        <v>-0.03533102321818376</v>
      </c>
    </row>
    <row r="121" spans="1:16" ht="12.75" customHeight="1">
      <c r="A121" s="213">
        <v>111</v>
      </c>
      <c r="B121" s="225" t="s">
        <v>66</v>
      </c>
      <c r="C121" s="217" t="s">
        <v>861</v>
      </c>
      <c r="D121" s="218">
        <v>45442</v>
      </c>
      <c r="E121" s="217">
        <v>159.6</v>
      </c>
      <c r="F121" s="217">
        <v>158.96666666666667</v>
      </c>
      <c r="G121" s="219">
        <v>157.63333333333333</v>
      </c>
      <c r="H121" s="219">
        <v>155.66666666666666</v>
      </c>
      <c r="I121" s="219">
        <v>154.33333333333331</v>
      </c>
      <c r="J121" s="219">
        <v>160.93333333333334</v>
      </c>
      <c r="K121" s="219">
        <v>162.26666666666665</v>
      </c>
      <c r="L121" s="219">
        <v>164.23333333333335</v>
      </c>
      <c r="M121" s="220">
        <v>160.3</v>
      </c>
      <c r="N121" s="220">
        <v>157</v>
      </c>
      <c r="O121" s="220">
        <v>46364642</v>
      </c>
      <c r="P121" s="221">
        <v>0.01573802541544477</v>
      </c>
    </row>
    <row r="122" spans="1:16" ht="12.75" customHeight="1">
      <c r="A122" s="213">
        <v>112</v>
      </c>
      <c r="B122" s="225" t="s">
        <v>42</v>
      </c>
      <c r="C122" s="217" t="s">
        <v>160</v>
      </c>
      <c r="D122" s="218">
        <v>45442</v>
      </c>
      <c r="E122" s="217">
        <v>2532.2</v>
      </c>
      <c r="F122" s="217">
        <v>2516.4166666666665</v>
      </c>
      <c r="G122" s="219">
        <v>2486.283333333333</v>
      </c>
      <c r="H122" s="219">
        <v>2440.3666666666663</v>
      </c>
      <c r="I122" s="219">
        <v>2410.2333333333327</v>
      </c>
      <c r="J122" s="219">
        <v>2562.333333333333</v>
      </c>
      <c r="K122" s="219">
        <v>2592.466666666667</v>
      </c>
      <c r="L122" s="219">
        <v>2638.383333333333</v>
      </c>
      <c r="M122" s="220">
        <v>2546.55</v>
      </c>
      <c r="N122" s="220">
        <v>2470.5</v>
      </c>
      <c r="O122" s="220">
        <v>1702500</v>
      </c>
      <c r="P122" s="221">
        <v>-0.02491408934707904</v>
      </c>
    </row>
    <row r="123" spans="1:16" ht="12.75" customHeight="1">
      <c r="A123" s="213">
        <v>113</v>
      </c>
      <c r="B123" s="225" t="s">
        <v>42</v>
      </c>
      <c r="C123" s="217" t="s">
        <v>161</v>
      </c>
      <c r="D123" s="218">
        <v>45442</v>
      </c>
      <c r="E123" s="217">
        <v>445.2</v>
      </c>
      <c r="F123" s="217">
        <v>442.7833333333333</v>
      </c>
      <c r="G123" s="219">
        <v>438.8166666666666</v>
      </c>
      <c r="H123" s="219">
        <v>432.4333333333333</v>
      </c>
      <c r="I123" s="219">
        <v>428.4666666666666</v>
      </c>
      <c r="J123" s="219">
        <v>449.16666666666663</v>
      </c>
      <c r="K123" s="219">
        <v>453.1333333333333</v>
      </c>
      <c r="L123" s="219">
        <v>459.51666666666665</v>
      </c>
      <c r="M123" s="220">
        <v>446.75</v>
      </c>
      <c r="N123" s="220">
        <v>436.4</v>
      </c>
      <c r="O123" s="220">
        <v>14193300</v>
      </c>
      <c r="P123" s="221">
        <v>0.024291497975708502</v>
      </c>
    </row>
    <row r="124" spans="1:16" ht="12.75" customHeight="1">
      <c r="A124" s="213">
        <v>114</v>
      </c>
      <c r="B124" s="225" t="s">
        <v>66</v>
      </c>
      <c r="C124" s="222" t="s">
        <v>162</v>
      </c>
      <c r="D124" s="218">
        <v>45442</v>
      </c>
      <c r="E124" s="217">
        <v>654.45</v>
      </c>
      <c r="F124" s="217">
        <v>645.7833333333333</v>
      </c>
      <c r="G124" s="219">
        <v>633.6666666666666</v>
      </c>
      <c r="H124" s="219">
        <v>612.8833333333333</v>
      </c>
      <c r="I124" s="219">
        <v>600.7666666666667</v>
      </c>
      <c r="J124" s="219">
        <v>666.5666666666666</v>
      </c>
      <c r="K124" s="219">
        <v>678.6833333333334</v>
      </c>
      <c r="L124" s="219">
        <v>699.4666666666666</v>
      </c>
      <c r="M124" s="220">
        <v>657.9</v>
      </c>
      <c r="N124" s="220">
        <v>625</v>
      </c>
      <c r="O124" s="220">
        <v>29228000</v>
      </c>
      <c r="P124" s="221">
        <v>-0.18584958217270195</v>
      </c>
    </row>
    <row r="125" spans="1:16" ht="12.75" customHeight="1">
      <c r="A125" s="213">
        <v>115</v>
      </c>
      <c r="B125" s="225" t="s">
        <v>40</v>
      </c>
      <c r="C125" s="217" t="s">
        <v>163</v>
      </c>
      <c r="D125" s="218">
        <v>45442</v>
      </c>
      <c r="E125" s="217">
        <v>3466.45</v>
      </c>
      <c r="F125" s="217">
        <v>3445.0333333333333</v>
      </c>
      <c r="G125" s="219">
        <v>3415.4166666666665</v>
      </c>
      <c r="H125" s="219">
        <v>3364.383333333333</v>
      </c>
      <c r="I125" s="219">
        <v>3334.7666666666664</v>
      </c>
      <c r="J125" s="219">
        <v>3496.0666666666666</v>
      </c>
      <c r="K125" s="219">
        <v>3525.6833333333334</v>
      </c>
      <c r="L125" s="219">
        <v>3576.7166666666667</v>
      </c>
      <c r="M125" s="220">
        <v>3474.65</v>
      </c>
      <c r="N125" s="220">
        <v>3394</v>
      </c>
      <c r="O125" s="220">
        <v>16419150</v>
      </c>
      <c r="P125" s="221">
        <v>-0.041874917939515956</v>
      </c>
    </row>
    <row r="126" spans="1:16" ht="12.75" customHeight="1">
      <c r="A126" s="213">
        <v>116</v>
      </c>
      <c r="B126" s="225" t="s">
        <v>85</v>
      </c>
      <c r="C126" s="217" t="s">
        <v>164</v>
      </c>
      <c r="D126" s="218">
        <v>45442</v>
      </c>
      <c r="E126" s="217">
        <v>4778.95</v>
      </c>
      <c r="F126" s="217">
        <v>4749.533333333334</v>
      </c>
      <c r="G126" s="219">
        <v>4708.016666666667</v>
      </c>
      <c r="H126" s="219">
        <v>4637.083333333334</v>
      </c>
      <c r="I126" s="219">
        <v>4595.5666666666675</v>
      </c>
      <c r="J126" s="219">
        <v>4820.466666666667</v>
      </c>
      <c r="K126" s="219">
        <v>4861.983333333334</v>
      </c>
      <c r="L126" s="219">
        <v>4932.916666666667</v>
      </c>
      <c r="M126" s="220">
        <v>4791.05</v>
      </c>
      <c r="N126" s="220">
        <v>4678.6</v>
      </c>
      <c r="O126" s="220">
        <v>3758700</v>
      </c>
      <c r="P126" s="221">
        <v>-0.024904661841388436</v>
      </c>
    </row>
    <row r="127" spans="1:16" ht="12.75" customHeight="1">
      <c r="A127" s="213">
        <v>117</v>
      </c>
      <c r="B127" s="225" t="s">
        <v>85</v>
      </c>
      <c r="C127" s="217" t="s">
        <v>165</v>
      </c>
      <c r="D127" s="218">
        <v>45442</v>
      </c>
      <c r="E127" s="217">
        <v>4511.65</v>
      </c>
      <c r="F127" s="217">
        <v>4494.583333333333</v>
      </c>
      <c r="G127" s="219">
        <v>4449.016666666666</v>
      </c>
      <c r="H127" s="219">
        <v>4386.383333333333</v>
      </c>
      <c r="I127" s="219">
        <v>4340.816666666667</v>
      </c>
      <c r="J127" s="219">
        <v>4557.216666666666</v>
      </c>
      <c r="K127" s="219">
        <v>4602.783333333334</v>
      </c>
      <c r="L127" s="219">
        <v>4665.416666666666</v>
      </c>
      <c r="M127" s="220">
        <v>4540.15</v>
      </c>
      <c r="N127" s="220">
        <v>4431.95</v>
      </c>
      <c r="O127" s="220">
        <v>1849100</v>
      </c>
      <c r="P127" s="221">
        <v>0.029795054577856982</v>
      </c>
    </row>
    <row r="128" spans="1:16" ht="12.75" customHeight="1">
      <c r="A128" s="213">
        <v>118</v>
      </c>
      <c r="B128" s="225" t="s">
        <v>42</v>
      </c>
      <c r="C128" s="217" t="s">
        <v>166</v>
      </c>
      <c r="D128" s="218">
        <v>45442</v>
      </c>
      <c r="E128" s="217">
        <v>1667.3</v>
      </c>
      <c r="F128" s="217">
        <v>1668.3166666666666</v>
      </c>
      <c r="G128" s="219">
        <v>1641.7833333333333</v>
      </c>
      <c r="H128" s="219">
        <v>1616.2666666666667</v>
      </c>
      <c r="I128" s="219">
        <v>1589.7333333333333</v>
      </c>
      <c r="J128" s="219">
        <v>1693.8333333333333</v>
      </c>
      <c r="K128" s="219">
        <v>1720.3666666666666</v>
      </c>
      <c r="L128" s="219">
        <v>1745.8833333333332</v>
      </c>
      <c r="M128" s="220">
        <v>1694.85</v>
      </c>
      <c r="N128" s="220">
        <v>1642.8</v>
      </c>
      <c r="O128" s="220">
        <v>6995500</v>
      </c>
      <c r="P128" s="221">
        <v>-0.0017587482564133665</v>
      </c>
    </row>
    <row r="129" spans="1:16" ht="12.75" customHeight="1">
      <c r="A129" s="213">
        <v>119</v>
      </c>
      <c r="B129" s="225" t="s">
        <v>54</v>
      </c>
      <c r="C129" s="217" t="s">
        <v>167</v>
      </c>
      <c r="D129" s="218">
        <v>45442</v>
      </c>
      <c r="E129" s="217">
        <v>2384.7</v>
      </c>
      <c r="F129" s="217">
        <v>2360.366666666667</v>
      </c>
      <c r="G129" s="219">
        <v>2316.3333333333335</v>
      </c>
      <c r="H129" s="219">
        <v>2247.9666666666667</v>
      </c>
      <c r="I129" s="219">
        <v>2203.9333333333334</v>
      </c>
      <c r="J129" s="219">
        <v>2428.7333333333336</v>
      </c>
      <c r="K129" s="219">
        <v>2472.7666666666664</v>
      </c>
      <c r="L129" s="219">
        <v>2541.1333333333337</v>
      </c>
      <c r="M129" s="220">
        <v>2404.4</v>
      </c>
      <c r="N129" s="220">
        <v>2292</v>
      </c>
      <c r="O129" s="220">
        <v>15237950</v>
      </c>
      <c r="P129" s="221">
        <v>0.12734664284419586</v>
      </c>
    </row>
    <row r="130" spans="1:16" ht="12.75" customHeight="1">
      <c r="A130" s="213">
        <v>120</v>
      </c>
      <c r="B130" s="225" t="s">
        <v>66</v>
      </c>
      <c r="C130" s="217" t="s">
        <v>168</v>
      </c>
      <c r="D130" s="218">
        <v>45442</v>
      </c>
      <c r="E130" s="217">
        <v>264.75</v>
      </c>
      <c r="F130" s="217">
        <v>263.71666666666664</v>
      </c>
      <c r="G130" s="219">
        <v>261.9333333333333</v>
      </c>
      <c r="H130" s="219">
        <v>259.1166666666666</v>
      </c>
      <c r="I130" s="219">
        <v>257.33333333333326</v>
      </c>
      <c r="J130" s="219">
        <v>266.5333333333333</v>
      </c>
      <c r="K130" s="219">
        <v>268.3166666666667</v>
      </c>
      <c r="L130" s="219">
        <v>271.1333333333333</v>
      </c>
      <c r="M130" s="220">
        <v>265.5</v>
      </c>
      <c r="N130" s="220">
        <v>260.9</v>
      </c>
      <c r="O130" s="220">
        <v>38652000</v>
      </c>
      <c r="P130" s="221">
        <v>0.01699731621322949</v>
      </c>
    </row>
    <row r="131" spans="1:16" ht="12.75" customHeight="1">
      <c r="A131" s="213">
        <v>121</v>
      </c>
      <c r="B131" s="225" t="s">
        <v>66</v>
      </c>
      <c r="C131" s="217" t="s">
        <v>169</v>
      </c>
      <c r="D131" s="218">
        <v>45442</v>
      </c>
      <c r="E131" s="217">
        <v>185.5</v>
      </c>
      <c r="F131" s="217">
        <v>184.5666666666667</v>
      </c>
      <c r="G131" s="219">
        <v>182.5333333333334</v>
      </c>
      <c r="H131" s="219">
        <v>179.5666666666667</v>
      </c>
      <c r="I131" s="219">
        <v>177.5333333333334</v>
      </c>
      <c r="J131" s="219">
        <v>187.5333333333334</v>
      </c>
      <c r="K131" s="219">
        <v>189.5666666666667</v>
      </c>
      <c r="L131" s="219">
        <v>192.5333333333334</v>
      </c>
      <c r="M131" s="220">
        <v>186.6</v>
      </c>
      <c r="N131" s="220">
        <v>181.6</v>
      </c>
      <c r="O131" s="220">
        <v>48360000</v>
      </c>
      <c r="P131" s="221">
        <v>-0.0739889705882353</v>
      </c>
    </row>
    <row r="132" spans="1:16" ht="12.75" customHeight="1">
      <c r="A132" s="213">
        <v>122</v>
      </c>
      <c r="B132" s="225" t="s">
        <v>57</v>
      </c>
      <c r="C132" s="217" t="s">
        <v>170</v>
      </c>
      <c r="D132" s="218">
        <v>45442</v>
      </c>
      <c r="E132" s="217">
        <v>594.15</v>
      </c>
      <c r="F132" s="217">
        <v>595.2166666666667</v>
      </c>
      <c r="G132" s="219">
        <v>587.0333333333334</v>
      </c>
      <c r="H132" s="219">
        <v>579.9166666666667</v>
      </c>
      <c r="I132" s="219">
        <v>571.7333333333335</v>
      </c>
      <c r="J132" s="219">
        <v>602.3333333333334</v>
      </c>
      <c r="K132" s="219">
        <v>610.5166666666668</v>
      </c>
      <c r="L132" s="219">
        <v>617.6333333333333</v>
      </c>
      <c r="M132" s="220">
        <v>603.4</v>
      </c>
      <c r="N132" s="220">
        <v>588.1</v>
      </c>
      <c r="O132" s="220">
        <v>15608400</v>
      </c>
      <c r="P132" s="221">
        <v>0.028140067978815905</v>
      </c>
    </row>
    <row r="133" spans="1:16" ht="12.75" customHeight="1">
      <c r="A133" s="213">
        <v>123</v>
      </c>
      <c r="B133" s="225" t="s">
        <v>54</v>
      </c>
      <c r="C133" s="217" t="s">
        <v>171</v>
      </c>
      <c r="D133" s="218">
        <v>45442</v>
      </c>
      <c r="E133" s="217">
        <v>12511.1</v>
      </c>
      <c r="F133" s="217">
        <v>12569.533333333333</v>
      </c>
      <c r="G133" s="219">
        <v>12259.566666666666</v>
      </c>
      <c r="H133" s="219">
        <v>12008.033333333333</v>
      </c>
      <c r="I133" s="219">
        <v>11698.066666666666</v>
      </c>
      <c r="J133" s="219">
        <v>12821.066666666666</v>
      </c>
      <c r="K133" s="219">
        <v>13131.033333333333</v>
      </c>
      <c r="L133" s="219">
        <v>13382.566666666666</v>
      </c>
      <c r="M133" s="220">
        <v>12879.5</v>
      </c>
      <c r="N133" s="220">
        <v>12318</v>
      </c>
      <c r="O133" s="220">
        <v>2523000</v>
      </c>
      <c r="P133" s="221">
        <v>0.02851552149365076</v>
      </c>
    </row>
    <row r="134" spans="1:16" ht="12.75" customHeight="1">
      <c r="A134" s="213">
        <v>124</v>
      </c>
      <c r="B134" s="225" t="s">
        <v>57</v>
      </c>
      <c r="C134" s="217" t="s">
        <v>172</v>
      </c>
      <c r="D134" s="218">
        <v>45442</v>
      </c>
      <c r="E134" s="217">
        <v>1183.45</v>
      </c>
      <c r="F134" s="217">
        <v>1181.1499999999999</v>
      </c>
      <c r="G134" s="219">
        <v>1171.2999999999997</v>
      </c>
      <c r="H134" s="219">
        <v>1159.1499999999999</v>
      </c>
      <c r="I134" s="219">
        <v>1149.2999999999997</v>
      </c>
      <c r="J134" s="219">
        <v>1193.2999999999997</v>
      </c>
      <c r="K134" s="219">
        <v>1203.1499999999996</v>
      </c>
      <c r="L134" s="219">
        <v>1215.2999999999997</v>
      </c>
      <c r="M134" s="220">
        <v>1191</v>
      </c>
      <c r="N134" s="220">
        <v>1169</v>
      </c>
      <c r="O134" s="220">
        <v>10957100</v>
      </c>
      <c r="P134" s="221">
        <v>0.016164632562970658</v>
      </c>
    </row>
    <row r="135" spans="1:16" ht="12.75" customHeight="1">
      <c r="A135" s="213">
        <v>125</v>
      </c>
      <c r="B135" s="225" t="s">
        <v>85</v>
      </c>
      <c r="C135" s="217" t="s">
        <v>173</v>
      </c>
      <c r="D135" s="218">
        <v>45442</v>
      </c>
      <c r="E135" s="217">
        <v>3943.7</v>
      </c>
      <c r="F135" s="217">
        <v>3933.3999999999996</v>
      </c>
      <c r="G135" s="219">
        <v>3896.9499999999994</v>
      </c>
      <c r="H135" s="219">
        <v>3850.2</v>
      </c>
      <c r="I135" s="219">
        <v>3813.7499999999995</v>
      </c>
      <c r="J135" s="219">
        <v>3980.149999999999</v>
      </c>
      <c r="K135" s="219">
        <v>4016.6</v>
      </c>
      <c r="L135" s="219">
        <v>4063.349999999999</v>
      </c>
      <c r="M135" s="220">
        <v>3969.85</v>
      </c>
      <c r="N135" s="220">
        <v>3886.65</v>
      </c>
      <c r="O135" s="220">
        <v>2346600</v>
      </c>
      <c r="P135" s="221">
        <v>-0.016925010473397572</v>
      </c>
    </row>
    <row r="136" spans="1:16" ht="12.75" customHeight="1">
      <c r="A136" s="213">
        <v>126</v>
      </c>
      <c r="B136" s="225" t="s">
        <v>42</v>
      </c>
      <c r="C136" s="224" t="s">
        <v>174</v>
      </c>
      <c r="D136" s="218">
        <v>45442</v>
      </c>
      <c r="E136" s="217">
        <v>1868.1</v>
      </c>
      <c r="F136" s="217">
        <v>1862.8</v>
      </c>
      <c r="G136" s="219">
        <v>1839.6</v>
      </c>
      <c r="H136" s="219">
        <v>1811.1</v>
      </c>
      <c r="I136" s="219">
        <v>1787.8999999999999</v>
      </c>
      <c r="J136" s="219">
        <v>1891.3</v>
      </c>
      <c r="K136" s="219">
        <v>1914.5000000000002</v>
      </c>
      <c r="L136" s="219">
        <v>1943</v>
      </c>
      <c r="M136" s="220">
        <v>1886</v>
      </c>
      <c r="N136" s="220">
        <v>1834.3</v>
      </c>
      <c r="O136" s="220">
        <v>1749200</v>
      </c>
      <c r="P136" s="221">
        <v>0.04717432950191571</v>
      </c>
    </row>
    <row r="137" spans="1:16" ht="12.75" customHeight="1">
      <c r="A137" s="213">
        <v>127</v>
      </c>
      <c r="B137" s="225" t="s">
        <v>66</v>
      </c>
      <c r="C137" s="224" t="s">
        <v>175</v>
      </c>
      <c r="D137" s="218">
        <v>45442</v>
      </c>
      <c r="E137" s="217">
        <v>1005.55</v>
      </c>
      <c r="F137" s="217">
        <v>1003.1666666666666</v>
      </c>
      <c r="G137" s="219">
        <v>997.3833333333332</v>
      </c>
      <c r="H137" s="219">
        <v>989.2166666666666</v>
      </c>
      <c r="I137" s="219">
        <v>983.4333333333332</v>
      </c>
      <c r="J137" s="219">
        <v>1011.3333333333333</v>
      </c>
      <c r="K137" s="219">
        <v>1017.1166666666668</v>
      </c>
      <c r="L137" s="219">
        <v>1025.2833333333333</v>
      </c>
      <c r="M137" s="220">
        <v>1008.95</v>
      </c>
      <c r="N137" s="220">
        <v>995</v>
      </c>
      <c r="O137" s="220">
        <v>6426400</v>
      </c>
      <c r="P137" s="221">
        <v>-0.015563725490196079</v>
      </c>
    </row>
    <row r="138" spans="1:16" ht="12.75" customHeight="1">
      <c r="A138" s="213">
        <v>128</v>
      </c>
      <c r="B138" s="225" t="s">
        <v>82</v>
      </c>
      <c r="C138" s="217" t="s">
        <v>176</v>
      </c>
      <c r="D138" s="218">
        <v>45442</v>
      </c>
      <c r="E138" s="217">
        <v>1317.2</v>
      </c>
      <c r="F138" s="217">
        <v>1309.0666666666668</v>
      </c>
      <c r="G138" s="219">
        <v>1297.7833333333338</v>
      </c>
      <c r="H138" s="219">
        <v>1278.366666666667</v>
      </c>
      <c r="I138" s="219">
        <v>1267.083333333334</v>
      </c>
      <c r="J138" s="219">
        <v>1328.4833333333336</v>
      </c>
      <c r="K138" s="219">
        <v>1339.7666666666669</v>
      </c>
      <c r="L138" s="219">
        <v>1359.1833333333334</v>
      </c>
      <c r="M138" s="220">
        <v>1320.35</v>
      </c>
      <c r="N138" s="220">
        <v>1289.65</v>
      </c>
      <c r="O138" s="220">
        <v>2362400</v>
      </c>
      <c r="P138" s="221">
        <v>-0.02476882430647292</v>
      </c>
    </row>
    <row r="139" spans="1:16" ht="12.75" customHeight="1">
      <c r="A139" s="213">
        <v>129</v>
      </c>
      <c r="B139" s="225" t="s">
        <v>54</v>
      </c>
      <c r="C139" s="217" t="s">
        <v>177</v>
      </c>
      <c r="D139" s="218">
        <v>45442</v>
      </c>
      <c r="E139" s="217">
        <v>127.65</v>
      </c>
      <c r="F139" s="217">
        <v>127.25</v>
      </c>
      <c r="G139" s="219">
        <v>126.30000000000001</v>
      </c>
      <c r="H139" s="219">
        <v>124.95000000000002</v>
      </c>
      <c r="I139" s="219">
        <v>124.00000000000003</v>
      </c>
      <c r="J139" s="219">
        <v>128.6</v>
      </c>
      <c r="K139" s="219">
        <v>129.54999999999998</v>
      </c>
      <c r="L139" s="219">
        <v>130.89999999999998</v>
      </c>
      <c r="M139" s="220">
        <v>128.2</v>
      </c>
      <c r="N139" s="220">
        <v>125.9</v>
      </c>
      <c r="O139" s="220">
        <v>134310700</v>
      </c>
      <c r="P139" s="221">
        <v>-0.010151221809429125</v>
      </c>
    </row>
    <row r="140" spans="1:16" ht="12.75" customHeight="1">
      <c r="A140" s="213">
        <v>130</v>
      </c>
      <c r="B140" s="225" t="s">
        <v>85</v>
      </c>
      <c r="C140" s="222" t="s">
        <v>178</v>
      </c>
      <c r="D140" s="218">
        <v>45442</v>
      </c>
      <c r="E140" s="217">
        <v>2375.55</v>
      </c>
      <c r="F140" s="217">
        <v>2353.7166666666667</v>
      </c>
      <c r="G140" s="219">
        <v>2326.8333333333335</v>
      </c>
      <c r="H140" s="219">
        <v>2278.116666666667</v>
      </c>
      <c r="I140" s="219">
        <v>2251.2333333333336</v>
      </c>
      <c r="J140" s="219">
        <v>2402.4333333333334</v>
      </c>
      <c r="K140" s="219">
        <v>2429.3166666666666</v>
      </c>
      <c r="L140" s="219">
        <v>2478.0333333333333</v>
      </c>
      <c r="M140" s="220">
        <v>2380.6</v>
      </c>
      <c r="N140" s="220">
        <v>2305</v>
      </c>
      <c r="O140" s="220">
        <v>3087700</v>
      </c>
      <c r="P140" s="221">
        <v>-0.062379958246346554</v>
      </c>
    </row>
    <row r="141" spans="1:16" ht="12.75" customHeight="1">
      <c r="A141" s="213">
        <v>131</v>
      </c>
      <c r="B141" s="225" t="s">
        <v>54</v>
      </c>
      <c r="C141" s="217" t="s">
        <v>179</v>
      </c>
      <c r="D141" s="218">
        <v>45442</v>
      </c>
      <c r="E141" s="217">
        <v>129357.05</v>
      </c>
      <c r="F141" s="217">
        <v>128699.78333333333</v>
      </c>
      <c r="G141" s="219">
        <v>127761.61666666665</v>
      </c>
      <c r="H141" s="219">
        <v>126166.18333333333</v>
      </c>
      <c r="I141" s="219">
        <v>125228.01666666666</v>
      </c>
      <c r="J141" s="219">
        <v>130295.21666666665</v>
      </c>
      <c r="K141" s="219">
        <v>131233.38333333333</v>
      </c>
      <c r="L141" s="219">
        <v>132828.81666666665</v>
      </c>
      <c r="M141" s="220">
        <v>129637.95</v>
      </c>
      <c r="N141" s="220">
        <v>127104.35</v>
      </c>
      <c r="O141" s="220">
        <v>62960</v>
      </c>
      <c r="P141" s="221">
        <v>-0.03287250384024577</v>
      </c>
    </row>
    <row r="142" spans="1:16" ht="12.75" customHeight="1">
      <c r="A142" s="213">
        <v>132</v>
      </c>
      <c r="B142" s="225" t="s">
        <v>66</v>
      </c>
      <c r="C142" s="217" t="s">
        <v>180</v>
      </c>
      <c r="D142" s="218">
        <v>45442</v>
      </c>
      <c r="E142" s="217">
        <v>1700.95</v>
      </c>
      <c r="F142" s="217">
        <v>1696.5666666666666</v>
      </c>
      <c r="G142" s="219">
        <v>1677.1333333333332</v>
      </c>
      <c r="H142" s="219">
        <v>1653.3166666666666</v>
      </c>
      <c r="I142" s="219">
        <v>1633.8833333333332</v>
      </c>
      <c r="J142" s="219">
        <v>1720.3833333333332</v>
      </c>
      <c r="K142" s="219">
        <v>1739.8166666666666</v>
      </c>
      <c r="L142" s="219">
        <v>1763.6333333333332</v>
      </c>
      <c r="M142" s="220">
        <v>1716</v>
      </c>
      <c r="N142" s="220">
        <v>1672.75</v>
      </c>
      <c r="O142" s="220">
        <v>5687000</v>
      </c>
      <c r="P142" s="221">
        <v>-0.022037264730918375</v>
      </c>
    </row>
    <row r="143" spans="1:16" ht="12.75" customHeight="1">
      <c r="A143" s="213">
        <v>133</v>
      </c>
      <c r="B143" s="225" t="s">
        <v>129</v>
      </c>
      <c r="C143" s="217" t="s">
        <v>181</v>
      </c>
      <c r="D143" s="218">
        <v>45442</v>
      </c>
      <c r="E143" s="217">
        <v>190.95</v>
      </c>
      <c r="F143" s="217">
        <v>190.63333333333333</v>
      </c>
      <c r="G143" s="219">
        <v>188.06666666666666</v>
      </c>
      <c r="H143" s="219">
        <v>185.18333333333334</v>
      </c>
      <c r="I143" s="219">
        <v>182.61666666666667</v>
      </c>
      <c r="J143" s="219">
        <v>193.51666666666665</v>
      </c>
      <c r="K143" s="219">
        <v>196.08333333333331</v>
      </c>
      <c r="L143" s="219">
        <v>198.96666666666664</v>
      </c>
      <c r="M143" s="220">
        <v>193.2</v>
      </c>
      <c r="N143" s="220">
        <v>187.75</v>
      </c>
      <c r="O143" s="220">
        <v>97410000</v>
      </c>
      <c r="P143" s="221">
        <v>-0.008511775258597656</v>
      </c>
    </row>
    <row r="144" spans="1:16" ht="12.75" customHeight="1">
      <c r="A144" s="213">
        <v>134</v>
      </c>
      <c r="B144" s="225" t="s">
        <v>85</v>
      </c>
      <c r="C144" s="217" t="s">
        <v>182</v>
      </c>
      <c r="D144" s="218">
        <v>45442</v>
      </c>
      <c r="E144" s="217">
        <v>5892.95</v>
      </c>
      <c r="F144" s="217">
        <v>5840.116666666666</v>
      </c>
      <c r="G144" s="219">
        <v>5660.183333333332</v>
      </c>
      <c r="H144" s="219">
        <v>5427.416666666666</v>
      </c>
      <c r="I144" s="219">
        <v>5247.483333333332</v>
      </c>
      <c r="J144" s="219">
        <v>6072.883333333331</v>
      </c>
      <c r="K144" s="219">
        <v>6252.816666666666</v>
      </c>
      <c r="L144" s="219">
        <v>6485.583333333331</v>
      </c>
      <c r="M144" s="220">
        <v>6020.05</v>
      </c>
      <c r="N144" s="220">
        <v>5607.35</v>
      </c>
      <c r="O144" s="220">
        <v>1569300</v>
      </c>
      <c r="P144" s="221">
        <v>-0.009280303030303031</v>
      </c>
    </row>
    <row r="145" spans="1:16" ht="12.75" customHeight="1">
      <c r="A145" s="213">
        <v>135</v>
      </c>
      <c r="B145" s="225" t="s">
        <v>850</v>
      </c>
      <c r="C145" s="217" t="s">
        <v>183</v>
      </c>
      <c r="D145" s="218">
        <v>45442</v>
      </c>
      <c r="E145" s="217">
        <v>3335.1</v>
      </c>
      <c r="F145" s="217">
        <v>3331.5833333333335</v>
      </c>
      <c r="G145" s="219">
        <v>3305.166666666667</v>
      </c>
      <c r="H145" s="219">
        <v>3275.2333333333336</v>
      </c>
      <c r="I145" s="219">
        <v>3248.816666666667</v>
      </c>
      <c r="J145" s="219">
        <v>3361.516666666667</v>
      </c>
      <c r="K145" s="219">
        <v>3387.933333333334</v>
      </c>
      <c r="L145" s="219">
        <v>3417.866666666667</v>
      </c>
      <c r="M145" s="220">
        <v>3358</v>
      </c>
      <c r="N145" s="220">
        <v>3301.65</v>
      </c>
      <c r="O145" s="220">
        <v>2096475</v>
      </c>
      <c r="P145" s="221">
        <v>-0.015034238128237353</v>
      </c>
    </row>
    <row r="146" spans="1:16" ht="12.75" customHeight="1">
      <c r="A146" s="213">
        <v>136</v>
      </c>
      <c r="B146" s="225" t="s">
        <v>57</v>
      </c>
      <c r="C146" s="217" t="s">
        <v>184</v>
      </c>
      <c r="D146" s="218">
        <v>45442</v>
      </c>
      <c r="E146" s="217">
        <v>2474.25</v>
      </c>
      <c r="F146" s="217">
        <v>2463.2999999999997</v>
      </c>
      <c r="G146" s="219">
        <v>2441.5999999999995</v>
      </c>
      <c r="H146" s="219">
        <v>2408.95</v>
      </c>
      <c r="I146" s="219">
        <v>2387.2499999999995</v>
      </c>
      <c r="J146" s="219">
        <v>2495.9499999999994</v>
      </c>
      <c r="K146" s="219">
        <v>2517.649999999999</v>
      </c>
      <c r="L146" s="219">
        <v>2550.2999999999993</v>
      </c>
      <c r="M146" s="220">
        <v>2485</v>
      </c>
      <c r="N146" s="220">
        <v>2430.65</v>
      </c>
      <c r="O146" s="220">
        <v>5836000</v>
      </c>
      <c r="P146" s="221">
        <v>0.013018573164381184</v>
      </c>
    </row>
    <row r="147" spans="1:16" ht="12.75" customHeight="1">
      <c r="A147" s="213">
        <v>137</v>
      </c>
      <c r="B147" s="225" t="s">
        <v>129</v>
      </c>
      <c r="C147" s="217" t="s">
        <v>185</v>
      </c>
      <c r="D147" s="218">
        <v>45442</v>
      </c>
      <c r="E147" s="217">
        <v>266.35</v>
      </c>
      <c r="F147" s="217">
        <v>267.00000000000006</v>
      </c>
      <c r="G147" s="219">
        <v>261.7000000000001</v>
      </c>
      <c r="H147" s="219">
        <v>257.05000000000007</v>
      </c>
      <c r="I147" s="219">
        <v>251.7500000000001</v>
      </c>
      <c r="J147" s="219">
        <v>271.6500000000001</v>
      </c>
      <c r="K147" s="219">
        <v>276.95000000000005</v>
      </c>
      <c r="L147" s="219">
        <v>281.6000000000001</v>
      </c>
      <c r="M147" s="220">
        <v>272.3</v>
      </c>
      <c r="N147" s="220">
        <v>262.35</v>
      </c>
      <c r="O147" s="220">
        <v>77445000</v>
      </c>
      <c r="P147" s="221">
        <v>0.03400624849795722</v>
      </c>
    </row>
    <row r="148" spans="1:16" ht="12.75" customHeight="1">
      <c r="A148" s="213">
        <v>138</v>
      </c>
      <c r="B148" s="225" t="s">
        <v>186</v>
      </c>
      <c r="C148" s="217" t="s">
        <v>187</v>
      </c>
      <c r="D148" s="218">
        <v>45442</v>
      </c>
      <c r="E148" s="217">
        <v>362.15</v>
      </c>
      <c r="F148" s="217">
        <v>360.1666666666667</v>
      </c>
      <c r="G148" s="219">
        <v>356.33333333333337</v>
      </c>
      <c r="H148" s="219">
        <v>350.5166666666667</v>
      </c>
      <c r="I148" s="219">
        <v>346.6833333333334</v>
      </c>
      <c r="J148" s="219">
        <v>365.98333333333335</v>
      </c>
      <c r="K148" s="219">
        <v>369.8166666666667</v>
      </c>
      <c r="L148" s="219">
        <v>375.6333333333333</v>
      </c>
      <c r="M148" s="220">
        <v>364</v>
      </c>
      <c r="N148" s="220">
        <v>354.35</v>
      </c>
      <c r="O148" s="220">
        <v>92568000</v>
      </c>
      <c r="P148" s="221">
        <v>-0.005302944826808078</v>
      </c>
    </row>
    <row r="149" spans="1:16" ht="12.75" customHeight="1">
      <c r="A149" s="213">
        <v>139</v>
      </c>
      <c r="B149" s="225" t="s">
        <v>105</v>
      </c>
      <c r="C149" s="217" t="s">
        <v>188</v>
      </c>
      <c r="D149" s="218">
        <v>45442</v>
      </c>
      <c r="E149" s="217">
        <v>1718.9</v>
      </c>
      <c r="F149" s="217">
        <v>1676.75</v>
      </c>
      <c r="G149" s="219">
        <v>1622.15</v>
      </c>
      <c r="H149" s="219">
        <v>1525.4</v>
      </c>
      <c r="I149" s="219">
        <v>1470.8000000000002</v>
      </c>
      <c r="J149" s="219">
        <v>1773.5</v>
      </c>
      <c r="K149" s="219">
        <v>1828.1</v>
      </c>
      <c r="L149" s="219">
        <v>1924.85</v>
      </c>
      <c r="M149" s="220">
        <v>1731.35</v>
      </c>
      <c r="N149" s="220">
        <v>1580</v>
      </c>
      <c r="O149" s="220">
        <v>5890500</v>
      </c>
      <c r="P149" s="221">
        <v>0.11001187178472498</v>
      </c>
    </row>
    <row r="150" spans="1:16" ht="12.75" customHeight="1">
      <c r="A150" s="213">
        <v>140</v>
      </c>
      <c r="B150" s="225" t="s">
        <v>85</v>
      </c>
      <c r="C150" s="222" t="s">
        <v>189</v>
      </c>
      <c r="D150" s="218">
        <v>45442</v>
      </c>
      <c r="E150" s="217">
        <v>7931.25</v>
      </c>
      <c r="F150" s="217">
        <v>7927.45</v>
      </c>
      <c r="G150" s="219">
        <v>7830.7</v>
      </c>
      <c r="H150" s="219">
        <v>7730.15</v>
      </c>
      <c r="I150" s="219">
        <v>7633.4</v>
      </c>
      <c r="J150" s="219">
        <v>8028</v>
      </c>
      <c r="K150" s="219">
        <v>8124.75</v>
      </c>
      <c r="L150" s="219">
        <v>8225.3</v>
      </c>
      <c r="M150" s="220">
        <v>8024.2</v>
      </c>
      <c r="N150" s="220">
        <v>7826.9</v>
      </c>
      <c r="O150" s="220">
        <v>867400</v>
      </c>
      <c r="P150" s="221">
        <v>0.009426277202374026</v>
      </c>
    </row>
    <row r="151" spans="1:16" ht="12.75" customHeight="1">
      <c r="A151" s="213">
        <v>141</v>
      </c>
      <c r="B151" s="225" t="s">
        <v>82</v>
      </c>
      <c r="C151" s="224" t="s">
        <v>190</v>
      </c>
      <c r="D151" s="218">
        <v>45442</v>
      </c>
      <c r="E151" s="217">
        <v>278.2</v>
      </c>
      <c r="F151" s="217">
        <v>277.6666666666667</v>
      </c>
      <c r="G151" s="219">
        <v>274.78333333333336</v>
      </c>
      <c r="H151" s="219">
        <v>271.3666666666667</v>
      </c>
      <c r="I151" s="219">
        <v>268.48333333333335</v>
      </c>
      <c r="J151" s="219">
        <v>281.08333333333337</v>
      </c>
      <c r="K151" s="219">
        <v>283.9666666666667</v>
      </c>
      <c r="L151" s="219">
        <v>287.3833333333334</v>
      </c>
      <c r="M151" s="220">
        <v>280.55</v>
      </c>
      <c r="N151" s="220">
        <v>274.25</v>
      </c>
      <c r="O151" s="220">
        <v>78778700</v>
      </c>
      <c r="P151" s="221">
        <v>0.03372148829220238</v>
      </c>
    </row>
    <row r="152" spans="1:16" ht="12.75" customHeight="1">
      <c r="A152" s="213">
        <v>142</v>
      </c>
      <c r="B152" s="225" t="s">
        <v>45</v>
      </c>
      <c r="C152" s="217" t="s">
        <v>191</v>
      </c>
      <c r="D152" s="218">
        <v>45442</v>
      </c>
      <c r="E152" s="217">
        <v>35458.15</v>
      </c>
      <c r="F152" s="217">
        <v>35432.01666666666</v>
      </c>
      <c r="G152" s="219">
        <v>34976.283333333326</v>
      </c>
      <c r="H152" s="219">
        <v>34494.416666666664</v>
      </c>
      <c r="I152" s="219">
        <v>34038.68333333333</v>
      </c>
      <c r="J152" s="219">
        <v>35913.883333333324</v>
      </c>
      <c r="K152" s="219">
        <v>36369.61666666666</v>
      </c>
      <c r="L152" s="219">
        <v>36851.48333333332</v>
      </c>
      <c r="M152" s="220">
        <v>35887.75</v>
      </c>
      <c r="N152" s="220">
        <v>34950.15</v>
      </c>
      <c r="O152" s="220">
        <v>189060</v>
      </c>
      <c r="P152" s="221">
        <v>0.04130865829477859</v>
      </c>
    </row>
    <row r="153" spans="1:16" ht="12.75" customHeight="1">
      <c r="A153" s="213">
        <v>143</v>
      </c>
      <c r="B153" s="225" t="s">
        <v>42</v>
      </c>
      <c r="C153" s="217" t="s">
        <v>192</v>
      </c>
      <c r="D153" s="218">
        <v>45442</v>
      </c>
      <c r="E153" s="217">
        <v>825.3</v>
      </c>
      <c r="F153" s="217">
        <v>820.0500000000001</v>
      </c>
      <c r="G153" s="219">
        <v>803.1000000000001</v>
      </c>
      <c r="H153" s="219">
        <v>780.9000000000001</v>
      </c>
      <c r="I153" s="219">
        <v>763.9500000000002</v>
      </c>
      <c r="J153" s="219">
        <v>842.2500000000001</v>
      </c>
      <c r="K153" s="219">
        <v>859.2000000000002</v>
      </c>
      <c r="L153" s="219">
        <v>881.4000000000001</v>
      </c>
      <c r="M153" s="220">
        <v>837</v>
      </c>
      <c r="N153" s="220">
        <v>797.85</v>
      </c>
      <c r="O153" s="220">
        <v>12688500</v>
      </c>
      <c r="P153" s="221">
        <v>-0.012721755368814192</v>
      </c>
    </row>
    <row r="154" spans="1:16" ht="12.75" customHeight="1">
      <c r="A154" s="213">
        <v>144</v>
      </c>
      <c r="B154" s="225" t="s">
        <v>85</v>
      </c>
      <c r="C154" s="217" t="s">
        <v>193</v>
      </c>
      <c r="D154" s="218">
        <v>45442</v>
      </c>
      <c r="E154" s="217">
        <v>3534.85</v>
      </c>
      <c r="F154" s="217">
        <v>3528.2000000000003</v>
      </c>
      <c r="G154" s="219">
        <v>3496.6500000000005</v>
      </c>
      <c r="H154" s="219">
        <v>3458.4500000000003</v>
      </c>
      <c r="I154" s="219">
        <v>3426.9000000000005</v>
      </c>
      <c r="J154" s="219">
        <v>3566.4000000000005</v>
      </c>
      <c r="K154" s="219">
        <v>3597.9500000000007</v>
      </c>
      <c r="L154" s="219">
        <v>3636.1500000000005</v>
      </c>
      <c r="M154" s="220">
        <v>3559.75</v>
      </c>
      <c r="N154" s="220">
        <v>3490</v>
      </c>
      <c r="O154" s="220">
        <v>3038800</v>
      </c>
      <c r="P154" s="221">
        <v>-0.03370643602136861</v>
      </c>
    </row>
    <row r="155" spans="1:16" ht="12.75" customHeight="1">
      <c r="A155" s="213">
        <v>145</v>
      </c>
      <c r="B155" s="225" t="s">
        <v>82</v>
      </c>
      <c r="C155" s="222" t="s">
        <v>194</v>
      </c>
      <c r="D155" s="218">
        <v>45442</v>
      </c>
      <c r="E155" s="217">
        <v>312.8</v>
      </c>
      <c r="F155" s="217">
        <v>311.2</v>
      </c>
      <c r="G155" s="219">
        <v>308.65</v>
      </c>
      <c r="H155" s="219">
        <v>304.5</v>
      </c>
      <c r="I155" s="219">
        <v>301.95</v>
      </c>
      <c r="J155" s="219">
        <v>315.34999999999997</v>
      </c>
      <c r="K155" s="219">
        <v>317.90000000000003</v>
      </c>
      <c r="L155" s="219">
        <v>322.04999999999995</v>
      </c>
      <c r="M155" s="220">
        <v>313.75</v>
      </c>
      <c r="N155" s="220">
        <v>307.05</v>
      </c>
      <c r="O155" s="220">
        <v>47691000</v>
      </c>
      <c r="P155" s="221">
        <v>-0.002822732404968009</v>
      </c>
    </row>
    <row r="156" spans="1:16" ht="12.75" customHeight="1">
      <c r="A156" s="213">
        <v>146</v>
      </c>
      <c r="B156" s="225" t="s">
        <v>66</v>
      </c>
      <c r="C156" s="217" t="s">
        <v>195</v>
      </c>
      <c r="D156" s="218">
        <v>45442</v>
      </c>
      <c r="E156" s="217">
        <v>456.7</v>
      </c>
      <c r="F156" s="217">
        <v>451.8</v>
      </c>
      <c r="G156" s="219">
        <v>445.40000000000003</v>
      </c>
      <c r="H156" s="219">
        <v>434.1</v>
      </c>
      <c r="I156" s="219">
        <v>427.70000000000005</v>
      </c>
      <c r="J156" s="219">
        <v>463.1</v>
      </c>
      <c r="K156" s="219">
        <v>469.5</v>
      </c>
      <c r="L156" s="219">
        <v>480.8</v>
      </c>
      <c r="M156" s="220">
        <v>458.2</v>
      </c>
      <c r="N156" s="220">
        <v>440.5</v>
      </c>
      <c r="O156" s="220">
        <v>74305875</v>
      </c>
      <c r="P156" s="221">
        <v>-0.06674886916615015</v>
      </c>
    </row>
    <row r="157" spans="1:16" ht="12.75" customHeight="1">
      <c r="A157" s="213">
        <v>147</v>
      </c>
      <c r="B157" s="225" t="s">
        <v>57</v>
      </c>
      <c r="C157" s="217" t="s">
        <v>196</v>
      </c>
      <c r="D157" s="218">
        <v>45442</v>
      </c>
      <c r="E157" s="217">
        <v>3024.85</v>
      </c>
      <c r="F157" s="217">
        <v>3015.1666666666665</v>
      </c>
      <c r="G157" s="219">
        <v>2993.283333333333</v>
      </c>
      <c r="H157" s="219">
        <v>2961.7166666666662</v>
      </c>
      <c r="I157" s="219">
        <v>2939.8333333333326</v>
      </c>
      <c r="J157" s="219">
        <v>3046.733333333333</v>
      </c>
      <c r="K157" s="219">
        <v>3068.6166666666672</v>
      </c>
      <c r="L157" s="219">
        <v>3100.1833333333334</v>
      </c>
      <c r="M157" s="220">
        <v>3037.05</v>
      </c>
      <c r="N157" s="220">
        <v>2983.6</v>
      </c>
      <c r="O157" s="220">
        <v>2064750</v>
      </c>
      <c r="P157" s="221">
        <v>-0.010661236224245328</v>
      </c>
    </row>
    <row r="158" spans="1:16" ht="12.75" customHeight="1">
      <c r="A158" s="213">
        <v>148</v>
      </c>
      <c r="B158" s="225" t="s">
        <v>850</v>
      </c>
      <c r="C158" s="217" t="s">
        <v>197</v>
      </c>
      <c r="D158" s="218">
        <v>45442</v>
      </c>
      <c r="E158" s="217">
        <v>3622.15</v>
      </c>
      <c r="F158" s="217">
        <v>3624.0499999999997</v>
      </c>
      <c r="G158" s="219">
        <v>3582.0999999999995</v>
      </c>
      <c r="H158" s="219">
        <v>3542.0499999999997</v>
      </c>
      <c r="I158" s="219">
        <v>3500.0999999999995</v>
      </c>
      <c r="J158" s="219">
        <v>3664.0999999999995</v>
      </c>
      <c r="K158" s="219">
        <v>3706.0499999999993</v>
      </c>
      <c r="L158" s="219">
        <v>3746.0999999999995</v>
      </c>
      <c r="M158" s="220">
        <v>3666</v>
      </c>
      <c r="N158" s="220">
        <v>3584</v>
      </c>
      <c r="O158" s="220">
        <v>2232000</v>
      </c>
      <c r="P158" s="221">
        <v>0.08100254268071196</v>
      </c>
    </row>
    <row r="159" spans="1:16" ht="12.75" customHeight="1">
      <c r="A159" s="213">
        <v>149</v>
      </c>
      <c r="B159" s="225" t="s">
        <v>61</v>
      </c>
      <c r="C159" s="217" t="s">
        <v>198</v>
      </c>
      <c r="D159" s="218">
        <v>45442</v>
      </c>
      <c r="E159" s="217">
        <v>125.5</v>
      </c>
      <c r="F159" s="217">
        <v>125.05</v>
      </c>
      <c r="G159" s="219">
        <v>123.25</v>
      </c>
      <c r="H159" s="219">
        <v>121</v>
      </c>
      <c r="I159" s="219">
        <v>119.2</v>
      </c>
      <c r="J159" s="219">
        <v>127.3</v>
      </c>
      <c r="K159" s="219">
        <v>129.09999999999997</v>
      </c>
      <c r="L159" s="219">
        <v>131.35</v>
      </c>
      <c r="M159" s="220">
        <v>126.85</v>
      </c>
      <c r="N159" s="220">
        <v>122.8</v>
      </c>
      <c r="O159" s="220">
        <v>326696000</v>
      </c>
      <c r="P159" s="221">
        <v>0.0217679585658168</v>
      </c>
    </row>
    <row r="160" spans="1:16" ht="12.75" customHeight="1">
      <c r="A160" s="213">
        <v>150</v>
      </c>
      <c r="B160" s="225" t="s">
        <v>40</v>
      </c>
      <c r="C160" s="217" t="s">
        <v>199</v>
      </c>
      <c r="D160" s="218">
        <v>45442</v>
      </c>
      <c r="E160" s="217">
        <v>6496</v>
      </c>
      <c r="F160" s="217">
        <v>6494.116666666666</v>
      </c>
      <c r="G160" s="219">
        <v>6440.783333333332</v>
      </c>
      <c r="H160" s="219">
        <v>6385.566666666666</v>
      </c>
      <c r="I160" s="219">
        <v>6332.233333333332</v>
      </c>
      <c r="J160" s="219">
        <v>6549.333333333332</v>
      </c>
      <c r="K160" s="219">
        <v>6602.666666666666</v>
      </c>
      <c r="L160" s="219">
        <v>6657.883333333332</v>
      </c>
      <c r="M160" s="220">
        <v>6547.45</v>
      </c>
      <c r="N160" s="220">
        <v>6438.9</v>
      </c>
      <c r="O160" s="220">
        <v>2093825</v>
      </c>
      <c r="P160" s="221">
        <v>-0.022022676584266515</v>
      </c>
    </row>
    <row r="161" spans="1:16" ht="12.75" customHeight="1">
      <c r="A161" s="213">
        <v>151</v>
      </c>
      <c r="B161" s="225" t="s">
        <v>186</v>
      </c>
      <c r="C161" s="224" t="s">
        <v>200</v>
      </c>
      <c r="D161" s="218">
        <v>45442</v>
      </c>
      <c r="E161" s="217">
        <v>313.15</v>
      </c>
      <c r="F161" s="217">
        <v>312.03333333333336</v>
      </c>
      <c r="G161" s="219">
        <v>307.0166666666667</v>
      </c>
      <c r="H161" s="219">
        <v>300.8833333333333</v>
      </c>
      <c r="I161" s="219">
        <v>295.8666666666667</v>
      </c>
      <c r="J161" s="219">
        <v>318.16666666666674</v>
      </c>
      <c r="K161" s="219">
        <v>323.1833333333334</v>
      </c>
      <c r="L161" s="219">
        <v>329.3166666666668</v>
      </c>
      <c r="M161" s="220">
        <v>317.05</v>
      </c>
      <c r="N161" s="220">
        <v>305.9</v>
      </c>
      <c r="O161" s="220">
        <v>60253200</v>
      </c>
      <c r="P161" s="221">
        <v>-0.008471563981042655</v>
      </c>
    </row>
    <row r="162" spans="1:16" ht="12.75" customHeight="1">
      <c r="A162" s="213">
        <v>152</v>
      </c>
      <c r="B162" s="225" t="s">
        <v>201</v>
      </c>
      <c r="C162" s="217" t="s">
        <v>202</v>
      </c>
      <c r="D162" s="218">
        <v>45442</v>
      </c>
      <c r="E162" s="217">
        <v>1328.85</v>
      </c>
      <c r="F162" s="217">
        <v>1315.3</v>
      </c>
      <c r="G162" s="219">
        <v>1299.6</v>
      </c>
      <c r="H162" s="219">
        <v>1270.35</v>
      </c>
      <c r="I162" s="219">
        <v>1254.6499999999999</v>
      </c>
      <c r="J162" s="219">
        <v>1344.55</v>
      </c>
      <c r="K162" s="219">
        <v>1360.2500000000002</v>
      </c>
      <c r="L162" s="219">
        <v>1389.5</v>
      </c>
      <c r="M162" s="220">
        <v>1331</v>
      </c>
      <c r="N162" s="220">
        <v>1286.05</v>
      </c>
      <c r="O162" s="220">
        <v>5974353</v>
      </c>
      <c r="P162" s="221">
        <v>-0.041965800809293824</v>
      </c>
    </row>
    <row r="163" spans="1:16" ht="12.75" customHeight="1">
      <c r="A163" s="213">
        <v>153</v>
      </c>
      <c r="B163" s="225" t="s">
        <v>47</v>
      </c>
      <c r="C163" s="217" t="s">
        <v>203</v>
      </c>
      <c r="D163" s="218">
        <v>45442</v>
      </c>
      <c r="E163" s="217">
        <v>772.8</v>
      </c>
      <c r="F163" s="217">
        <v>770.4666666666667</v>
      </c>
      <c r="G163" s="219">
        <v>765.9333333333334</v>
      </c>
      <c r="H163" s="219">
        <v>759.0666666666667</v>
      </c>
      <c r="I163" s="219">
        <v>754.5333333333334</v>
      </c>
      <c r="J163" s="219">
        <v>777.3333333333334</v>
      </c>
      <c r="K163" s="219">
        <v>781.8666666666667</v>
      </c>
      <c r="L163" s="219">
        <v>788.7333333333333</v>
      </c>
      <c r="M163" s="220">
        <v>775</v>
      </c>
      <c r="N163" s="220">
        <v>763.6</v>
      </c>
      <c r="O163" s="220">
        <v>9415450</v>
      </c>
      <c r="P163" s="221">
        <v>-0.004046034885811904</v>
      </c>
    </row>
    <row r="164" spans="1:16" ht="12.75" customHeight="1">
      <c r="A164" s="213">
        <v>154</v>
      </c>
      <c r="B164" s="225" t="s">
        <v>61</v>
      </c>
      <c r="C164" s="217" t="s">
        <v>204</v>
      </c>
      <c r="D164" s="218">
        <v>45442</v>
      </c>
      <c r="E164" s="217">
        <v>252.9</v>
      </c>
      <c r="F164" s="217">
        <v>251.5666666666667</v>
      </c>
      <c r="G164" s="219">
        <v>249.23333333333338</v>
      </c>
      <c r="H164" s="219">
        <v>245.5666666666667</v>
      </c>
      <c r="I164" s="219">
        <v>243.23333333333338</v>
      </c>
      <c r="J164" s="219">
        <v>255.23333333333338</v>
      </c>
      <c r="K164" s="219">
        <v>257.5666666666667</v>
      </c>
      <c r="L164" s="219">
        <v>261.23333333333335</v>
      </c>
      <c r="M164" s="220">
        <v>253.9</v>
      </c>
      <c r="N164" s="220">
        <v>247.9</v>
      </c>
      <c r="O164" s="220">
        <v>54415000</v>
      </c>
      <c r="P164" s="221">
        <v>-0.020432043204320433</v>
      </c>
    </row>
    <row r="165" spans="1:16" ht="12.75" customHeight="1">
      <c r="A165" s="213">
        <v>155</v>
      </c>
      <c r="B165" s="225" t="s">
        <v>66</v>
      </c>
      <c r="C165" s="217" t="s">
        <v>205</v>
      </c>
      <c r="D165" s="218">
        <v>45442</v>
      </c>
      <c r="E165" s="217">
        <v>542.95</v>
      </c>
      <c r="F165" s="217">
        <v>540.1</v>
      </c>
      <c r="G165" s="219">
        <v>535.2</v>
      </c>
      <c r="H165" s="219">
        <v>527.45</v>
      </c>
      <c r="I165" s="219">
        <v>522.5500000000001</v>
      </c>
      <c r="J165" s="219">
        <v>547.85</v>
      </c>
      <c r="K165" s="219">
        <v>552.7499999999999</v>
      </c>
      <c r="L165" s="219">
        <v>560.5</v>
      </c>
      <c r="M165" s="220">
        <v>545</v>
      </c>
      <c r="N165" s="220">
        <v>532.35</v>
      </c>
      <c r="O165" s="220">
        <v>47426000</v>
      </c>
      <c r="P165" s="221">
        <v>-0.03964846913980236</v>
      </c>
    </row>
    <row r="166" spans="1:16" ht="12.75" customHeight="1">
      <c r="A166" s="213">
        <v>156</v>
      </c>
      <c r="B166" s="225" t="s">
        <v>82</v>
      </c>
      <c r="C166" s="217" t="s">
        <v>206</v>
      </c>
      <c r="D166" s="218">
        <v>45442</v>
      </c>
      <c r="E166" s="217">
        <v>2856.05</v>
      </c>
      <c r="F166" s="217">
        <v>2842.2000000000003</v>
      </c>
      <c r="G166" s="219">
        <v>2824.4500000000007</v>
      </c>
      <c r="H166" s="219">
        <v>2792.8500000000004</v>
      </c>
      <c r="I166" s="219">
        <v>2775.100000000001</v>
      </c>
      <c r="J166" s="219">
        <v>2873.8000000000006</v>
      </c>
      <c r="K166" s="219">
        <v>2891.5499999999997</v>
      </c>
      <c r="L166" s="219">
        <v>2923.1500000000005</v>
      </c>
      <c r="M166" s="220">
        <v>2859.95</v>
      </c>
      <c r="N166" s="220">
        <v>2810.6</v>
      </c>
      <c r="O166" s="220">
        <v>41529750</v>
      </c>
      <c r="P166" s="221">
        <v>0.01232814937597504</v>
      </c>
    </row>
    <row r="167" spans="1:16" ht="12.75" customHeight="1">
      <c r="A167" s="213">
        <v>157</v>
      </c>
      <c r="B167" s="225" t="s">
        <v>129</v>
      </c>
      <c r="C167" s="217" t="s">
        <v>207</v>
      </c>
      <c r="D167" s="218">
        <v>45442</v>
      </c>
      <c r="E167" s="217">
        <v>164.7</v>
      </c>
      <c r="F167" s="217">
        <v>164.98333333333332</v>
      </c>
      <c r="G167" s="219">
        <v>161.61666666666665</v>
      </c>
      <c r="H167" s="219">
        <v>158.53333333333333</v>
      </c>
      <c r="I167" s="219">
        <v>155.16666666666666</v>
      </c>
      <c r="J167" s="219">
        <v>168.06666666666663</v>
      </c>
      <c r="K167" s="219">
        <v>171.4333333333333</v>
      </c>
      <c r="L167" s="219">
        <v>174.51666666666662</v>
      </c>
      <c r="M167" s="220">
        <v>168.35</v>
      </c>
      <c r="N167" s="220">
        <v>161.9</v>
      </c>
      <c r="O167" s="220">
        <v>174812000</v>
      </c>
      <c r="P167" s="221">
        <v>-0.008035045509226684</v>
      </c>
    </row>
    <row r="168" spans="1:16" ht="12.75" customHeight="1">
      <c r="A168" s="213">
        <v>158</v>
      </c>
      <c r="B168" s="225" t="s">
        <v>66</v>
      </c>
      <c r="C168" s="217" t="s">
        <v>208</v>
      </c>
      <c r="D168" s="218">
        <v>45442</v>
      </c>
      <c r="E168" s="217">
        <v>715.6</v>
      </c>
      <c r="F168" s="217">
        <v>714.3666666666668</v>
      </c>
      <c r="G168" s="219">
        <v>711.6833333333336</v>
      </c>
      <c r="H168" s="219">
        <v>707.7666666666669</v>
      </c>
      <c r="I168" s="219">
        <v>705.0833333333337</v>
      </c>
      <c r="J168" s="219">
        <v>718.2833333333335</v>
      </c>
      <c r="K168" s="219">
        <v>720.9666666666667</v>
      </c>
      <c r="L168" s="219">
        <v>724.8833333333334</v>
      </c>
      <c r="M168" s="220">
        <v>717.05</v>
      </c>
      <c r="N168" s="220">
        <v>710.45</v>
      </c>
      <c r="O168" s="220">
        <v>19654400</v>
      </c>
      <c r="P168" s="221">
        <v>-0.004457411459599644</v>
      </c>
    </row>
    <row r="169" spans="1:16" ht="12.75" customHeight="1">
      <c r="A169" s="213">
        <v>159</v>
      </c>
      <c r="B169" s="225" t="s">
        <v>66</v>
      </c>
      <c r="C169" s="222" t="s">
        <v>209</v>
      </c>
      <c r="D169" s="218">
        <v>45442</v>
      </c>
      <c r="E169" s="217">
        <v>1455.25</v>
      </c>
      <c r="F169" s="217">
        <v>1446.0833333333333</v>
      </c>
      <c r="G169" s="219">
        <v>1431.6166666666666</v>
      </c>
      <c r="H169" s="219">
        <v>1407.9833333333333</v>
      </c>
      <c r="I169" s="219">
        <v>1393.5166666666667</v>
      </c>
      <c r="J169" s="219">
        <v>1469.7166666666665</v>
      </c>
      <c r="K169" s="219">
        <v>1484.1833333333332</v>
      </c>
      <c r="L169" s="219">
        <v>1507.8166666666664</v>
      </c>
      <c r="M169" s="220">
        <v>1460.55</v>
      </c>
      <c r="N169" s="220">
        <v>1422.45</v>
      </c>
      <c r="O169" s="220">
        <v>9141375</v>
      </c>
      <c r="P169" s="221">
        <v>-0.029693905982565775</v>
      </c>
    </row>
    <row r="170" spans="1:16" ht="12.75" customHeight="1">
      <c r="A170" s="213">
        <v>160</v>
      </c>
      <c r="B170" s="225" t="s">
        <v>61</v>
      </c>
      <c r="C170" s="217" t="s">
        <v>210</v>
      </c>
      <c r="D170" s="218">
        <v>45442</v>
      </c>
      <c r="E170" s="217">
        <v>802.05</v>
      </c>
      <c r="F170" s="217">
        <v>801.7333333333332</v>
      </c>
      <c r="G170" s="219">
        <v>787.4666666666665</v>
      </c>
      <c r="H170" s="219">
        <v>772.8833333333332</v>
      </c>
      <c r="I170" s="219">
        <v>758.6166666666664</v>
      </c>
      <c r="J170" s="219">
        <v>816.3166666666665</v>
      </c>
      <c r="K170" s="219">
        <v>830.5833333333331</v>
      </c>
      <c r="L170" s="219">
        <v>845.1666666666665</v>
      </c>
      <c r="M170" s="220">
        <v>816</v>
      </c>
      <c r="N170" s="220">
        <v>787.15</v>
      </c>
      <c r="O170" s="220">
        <v>106804500</v>
      </c>
      <c r="P170" s="221">
        <v>0.011075926898882467</v>
      </c>
    </row>
    <row r="171" spans="1:16" ht="12.75" customHeight="1">
      <c r="A171" s="213">
        <v>161</v>
      </c>
      <c r="B171" s="225" t="s">
        <v>47</v>
      </c>
      <c r="C171" s="217" t="s">
        <v>211</v>
      </c>
      <c r="D171" s="218">
        <v>45442</v>
      </c>
      <c r="E171" s="217">
        <v>25817.6</v>
      </c>
      <c r="F171" s="217">
        <v>25922.216666666664</v>
      </c>
      <c r="G171" s="219">
        <v>25495.433333333327</v>
      </c>
      <c r="H171" s="219">
        <v>25173.266666666663</v>
      </c>
      <c r="I171" s="219">
        <v>24746.483333333326</v>
      </c>
      <c r="J171" s="219">
        <v>26244.383333333328</v>
      </c>
      <c r="K171" s="219">
        <v>26671.16666666666</v>
      </c>
      <c r="L171" s="219">
        <v>26993.33333333333</v>
      </c>
      <c r="M171" s="220">
        <v>26349</v>
      </c>
      <c r="N171" s="220">
        <v>25600.05</v>
      </c>
      <c r="O171" s="220">
        <v>366950</v>
      </c>
      <c r="P171" s="221">
        <v>-0.11112456852177073</v>
      </c>
    </row>
    <row r="172" spans="1:16" ht="12.75" customHeight="1">
      <c r="A172" s="213">
        <v>162</v>
      </c>
      <c r="B172" s="225" t="s">
        <v>40</v>
      </c>
      <c r="C172" s="217" t="s">
        <v>212</v>
      </c>
      <c r="D172" s="218">
        <v>45442</v>
      </c>
      <c r="E172" s="217">
        <v>7081.7</v>
      </c>
      <c r="F172" s="217">
        <v>7115.933333333334</v>
      </c>
      <c r="G172" s="219">
        <v>6971.866666666669</v>
      </c>
      <c r="H172" s="219">
        <v>6862.033333333335</v>
      </c>
      <c r="I172" s="219">
        <v>6717.966666666669</v>
      </c>
      <c r="J172" s="219">
        <v>7225.766666666668</v>
      </c>
      <c r="K172" s="219">
        <v>7369.833333333334</v>
      </c>
      <c r="L172" s="219">
        <v>7479.666666666668</v>
      </c>
      <c r="M172" s="220">
        <v>7260</v>
      </c>
      <c r="N172" s="220">
        <v>7006.1</v>
      </c>
      <c r="O172" s="220">
        <v>1769250</v>
      </c>
      <c r="P172" s="221">
        <v>-0.004725339633786178</v>
      </c>
    </row>
    <row r="173" spans="1:16" ht="12.75" customHeight="1">
      <c r="A173" s="213">
        <v>163</v>
      </c>
      <c r="B173" s="225" t="s">
        <v>45</v>
      </c>
      <c r="C173" s="217" t="s">
        <v>213</v>
      </c>
      <c r="D173" s="218">
        <v>45442</v>
      </c>
      <c r="E173" s="217">
        <v>2281.25</v>
      </c>
      <c r="F173" s="217">
        <v>2285.7166666666667</v>
      </c>
      <c r="G173" s="219">
        <v>2256.4833333333336</v>
      </c>
      <c r="H173" s="219">
        <v>2231.7166666666667</v>
      </c>
      <c r="I173" s="219">
        <v>2202.4833333333336</v>
      </c>
      <c r="J173" s="219">
        <v>2310.4833333333336</v>
      </c>
      <c r="K173" s="219">
        <v>2339.7166666666662</v>
      </c>
      <c r="L173" s="219">
        <v>2364.4833333333336</v>
      </c>
      <c r="M173" s="220">
        <v>2314.95</v>
      </c>
      <c r="N173" s="220">
        <v>2260.95</v>
      </c>
      <c r="O173" s="220">
        <v>5288625</v>
      </c>
      <c r="P173" s="221">
        <v>-0.003814367450731087</v>
      </c>
    </row>
    <row r="174" spans="1:16" ht="12.75" customHeight="1">
      <c r="A174" s="213">
        <v>164</v>
      </c>
      <c r="B174" s="225" t="s">
        <v>66</v>
      </c>
      <c r="C174" s="217" t="s">
        <v>214</v>
      </c>
      <c r="D174" s="218">
        <v>45442</v>
      </c>
      <c r="E174" s="217">
        <v>2345.1</v>
      </c>
      <c r="F174" s="217">
        <v>2323.6666666666665</v>
      </c>
      <c r="G174" s="219">
        <v>2296.583333333333</v>
      </c>
      <c r="H174" s="219">
        <v>2248.0666666666666</v>
      </c>
      <c r="I174" s="219">
        <v>2220.983333333333</v>
      </c>
      <c r="J174" s="219">
        <v>2372.183333333333</v>
      </c>
      <c r="K174" s="219">
        <v>2399.266666666666</v>
      </c>
      <c r="L174" s="219">
        <v>2447.783333333333</v>
      </c>
      <c r="M174" s="220">
        <v>2350.75</v>
      </c>
      <c r="N174" s="220">
        <v>2275.15</v>
      </c>
      <c r="O174" s="220">
        <v>7538700</v>
      </c>
      <c r="P174" s="221">
        <v>0.044647682394512576</v>
      </c>
    </row>
    <row r="175" spans="1:16" ht="12.75" customHeight="1">
      <c r="A175" s="213">
        <v>165</v>
      </c>
      <c r="B175" s="225" t="s">
        <v>42</v>
      </c>
      <c r="C175" s="217" t="s">
        <v>215</v>
      </c>
      <c r="D175" s="218">
        <v>45442</v>
      </c>
      <c r="E175" s="217">
        <v>1539.15</v>
      </c>
      <c r="F175" s="217">
        <v>1532.4833333333333</v>
      </c>
      <c r="G175" s="219">
        <v>1521.9166666666667</v>
      </c>
      <c r="H175" s="219">
        <v>1504.6833333333334</v>
      </c>
      <c r="I175" s="219">
        <v>1494.1166666666668</v>
      </c>
      <c r="J175" s="219">
        <v>1549.7166666666667</v>
      </c>
      <c r="K175" s="219">
        <v>1560.2833333333333</v>
      </c>
      <c r="L175" s="219">
        <v>1577.5166666666667</v>
      </c>
      <c r="M175" s="220">
        <v>1543.05</v>
      </c>
      <c r="N175" s="220">
        <v>1515.25</v>
      </c>
      <c r="O175" s="220">
        <v>14313250</v>
      </c>
      <c r="P175" s="221">
        <v>-0.0017331445589025046</v>
      </c>
    </row>
    <row r="176" spans="1:16" ht="12.75" customHeight="1">
      <c r="A176" s="213">
        <v>166</v>
      </c>
      <c r="B176" s="225" t="s">
        <v>201</v>
      </c>
      <c r="C176" s="217" t="s">
        <v>216</v>
      </c>
      <c r="D176" s="218">
        <v>45442</v>
      </c>
      <c r="E176" s="217">
        <v>673.15</v>
      </c>
      <c r="F176" s="217">
        <v>669.1833333333333</v>
      </c>
      <c r="G176" s="219">
        <v>662.9666666666666</v>
      </c>
      <c r="H176" s="219">
        <v>652.7833333333333</v>
      </c>
      <c r="I176" s="219">
        <v>646.5666666666666</v>
      </c>
      <c r="J176" s="219">
        <v>679.3666666666666</v>
      </c>
      <c r="K176" s="219">
        <v>685.5833333333333</v>
      </c>
      <c r="L176" s="219">
        <v>695.7666666666665</v>
      </c>
      <c r="M176" s="220">
        <v>675.4</v>
      </c>
      <c r="N176" s="220">
        <v>659</v>
      </c>
      <c r="O176" s="220">
        <v>8322000</v>
      </c>
      <c r="P176" s="221">
        <v>0.008360596146855689</v>
      </c>
    </row>
    <row r="177" spans="1:16" ht="12.75" customHeight="1">
      <c r="A177" s="213">
        <v>167</v>
      </c>
      <c r="B177" s="225" t="s">
        <v>42</v>
      </c>
      <c r="C177" s="217" t="s">
        <v>217</v>
      </c>
      <c r="D177" s="218">
        <v>45442</v>
      </c>
      <c r="E177" s="217">
        <v>689.85</v>
      </c>
      <c r="F177" s="217">
        <v>684.6500000000001</v>
      </c>
      <c r="G177" s="219">
        <v>676.6000000000001</v>
      </c>
      <c r="H177" s="219">
        <v>663.35</v>
      </c>
      <c r="I177" s="219">
        <v>655.3000000000001</v>
      </c>
      <c r="J177" s="219">
        <v>697.9000000000002</v>
      </c>
      <c r="K177" s="219">
        <v>705.9500000000002</v>
      </c>
      <c r="L177" s="219">
        <v>719.2000000000003</v>
      </c>
      <c r="M177" s="220">
        <v>692.7</v>
      </c>
      <c r="N177" s="220">
        <v>671.4</v>
      </c>
      <c r="O177" s="220">
        <v>6836000</v>
      </c>
      <c r="P177" s="221">
        <v>-0.068411011174707</v>
      </c>
    </row>
    <row r="178" spans="1:16" ht="12.75" customHeight="1">
      <c r="A178" s="213">
        <v>168</v>
      </c>
      <c r="B178" s="225" t="s">
        <v>850</v>
      </c>
      <c r="C178" s="224" t="s">
        <v>218</v>
      </c>
      <c r="D178" s="218">
        <v>45442</v>
      </c>
      <c r="E178" s="217">
        <v>1084.25</v>
      </c>
      <c r="F178" s="217">
        <v>1080.4333333333332</v>
      </c>
      <c r="G178" s="219">
        <v>1073.4166666666663</v>
      </c>
      <c r="H178" s="219">
        <v>1062.583333333333</v>
      </c>
      <c r="I178" s="219">
        <v>1055.5666666666662</v>
      </c>
      <c r="J178" s="219">
        <v>1091.2666666666664</v>
      </c>
      <c r="K178" s="219">
        <v>1098.2833333333333</v>
      </c>
      <c r="L178" s="219">
        <v>1109.1166666666666</v>
      </c>
      <c r="M178" s="220">
        <v>1087.45</v>
      </c>
      <c r="N178" s="220">
        <v>1069.6</v>
      </c>
      <c r="O178" s="220">
        <v>12855150</v>
      </c>
      <c r="P178" s="221">
        <v>0.0013709781071933507</v>
      </c>
    </row>
    <row r="179" spans="1:16" ht="12.75" customHeight="1">
      <c r="A179" s="213">
        <v>169</v>
      </c>
      <c r="B179" s="225" t="s">
        <v>77</v>
      </c>
      <c r="C179" s="217" t="s">
        <v>219</v>
      </c>
      <c r="D179" s="218">
        <v>45442</v>
      </c>
      <c r="E179" s="217">
        <v>1808.25</v>
      </c>
      <c r="F179" s="217">
        <v>1799.6333333333332</v>
      </c>
      <c r="G179" s="219">
        <v>1782.7166666666665</v>
      </c>
      <c r="H179" s="219">
        <v>1757.1833333333332</v>
      </c>
      <c r="I179" s="219">
        <v>1740.2666666666664</v>
      </c>
      <c r="J179" s="219">
        <v>1825.1666666666665</v>
      </c>
      <c r="K179" s="219">
        <v>1842.0833333333335</v>
      </c>
      <c r="L179" s="219">
        <v>1867.6166666666666</v>
      </c>
      <c r="M179" s="220">
        <v>1816.55</v>
      </c>
      <c r="N179" s="220">
        <v>1774.1</v>
      </c>
      <c r="O179" s="220">
        <v>7402000</v>
      </c>
      <c r="P179" s="221">
        <v>-0.005842455174266336</v>
      </c>
    </row>
    <row r="180" spans="1:16" ht="12.75" customHeight="1">
      <c r="A180" s="213">
        <v>170</v>
      </c>
      <c r="B180" s="225" t="s">
        <v>57</v>
      </c>
      <c r="C180" s="223" t="s">
        <v>220</v>
      </c>
      <c r="D180" s="218">
        <v>45442</v>
      </c>
      <c r="E180" s="217">
        <v>1095.7</v>
      </c>
      <c r="F180" s="217">
        <v>1080.5666666666666</v>
      </c>
      <c r="G180" s="219">
        <v>1062.1333333333332</v>
      </c>
      <c r="H180" s="219">
        <v>1028.5666666666666</v>
      </c>
      <c r="I180" s="219">
        <v>1010.1333333333332</v>
      </c>
      <c r="J180" s="219">
        <v>1114.1333333333332</v>
      </c>
      <c r="K180" s="219">
        <v>1132.5666666666666</v>
      </c>
      <c r="L180" s="219">
        <v>1166.1333333333332</v>
      </c>
      <c r="M180" s="220">
        <v>1099</v>
      </c>
      <c r="N180" s="220">
        <v>1047</v>
      </c>
      <c r="O180" s="220">
        <v>12272850</v>
      </c>
      <c r="P180" s="221">
        <v>-0.01640940565493364</v>
      </c>
    </row>
    <row r="181" spans="1:16" ht="12.75" customHeight="1">
      <c r="A181" s="213">
        <v>171</v>
      </c>
      <c r="B181" s="225" t="s">
        <v>54</v>
      </c>
      <c r="C181" s="217" t="s">
        <v>221</v>
      </c>
      <c r="D181" s="218">
        <v>45442</v>
      </c>
      <c r="E181" s="217">
        <v>940.4</v>
      </c>
      <c r="F181" s="217">
        <v>940.1833333333334</v>
      </c>
      <c r="G181" s="219">
        <v>922.4666666666668</v>
      </c>
      <c r="H181" s="219">
        <v>904.5333333333334</v>
      </c>
      <c r="I181" s="219">
        <v>886.8166666666668</v>
      </c>
      <c r="J181" s="219">
        <v>958.1166666666668</v>
      </c>
      <c r="K181" s="219">
        <v>975.8333333333335</v>
      </c>
      <c r="L181" s="219">
        <v>993.7666666666668</v>
      </c>
      <c r="M181" s="220">
        <v>957.9</v>
      </c>
      <c r="N181" s="220">
        <v>922.25</v>
      </c>
      <c r="O181" s="220">
        <v>90653050</v>
      </c>
      <c r="P181" s="221">
        <v>0.01713788823360285</v>
      </c>
    </row>
    <row r="182" spans="1:16" ht="12.75" customHeight="1">
      <c r="A182" s="213">
        <v>172</v>
      </c>
      <c r="B182" s="225" t="s">
        <v>186</v>
      </c>
      <c r="C182" s="217" t="s">
        <v>222</v>
      </c>
      <c r="D182" s="218">
        <v>45442</v>
      </c>
      <c r="E182" s="217">
        <v>436</v>
      </c>
      <c r="F182" s="217">
        <v>434.0333333333333</v>
      </c>
      <c r="G182" s="219">
        <v>430.7666666666666</v>
      </c>
      <c r="H182" s="219">
        <v>425.5333333333333</v>
      </c>
      <c r="I182" s="219">
        <v>422.2666666666666</v>
      </c>
      <c r="J182" s="219">
        <v>439.2666666666666</v>
      </c>
      <c r="K182" s="219">
        <v>442.53333333333325</v>
      </c>
      <c r="L182" s="219">
        <v>447.7666666666666</v>
      </c>
      <c r="M182" s="220">
        <v>437.3</v>
      </c>
      <c r="N182" s="220">
        <v>428.8</v>
      </c>
      <c r="O182" s="220">
        <v>92952900</v>
      </c>
      <c r="P182" s="221">
        <v>-0.0155698211400712</v>
      </c>
    </row>
    <row r="183" spans="1:16" ht="12.75" customHeight="1">
      <c r="A183" s="213">
        <v>173</v>
      </c>
      <c r="B183" s="225" t="s">
        <v>129</v>
      </c>
      <c r="C183" s="217" t="s">
        <v>223</v>
      </c>
      <c r="D183" s="218">
        <v>45442</v>
      </c>
      <c r="E183" s="217">
        <v>166.35</v>
      </c>
      <c r="F183" s="217">
        <v>165.95000000000002</v>
      </c>
      <c r="G183" s="219">
        <v>163.15000000000003</v>
      </c>
      <c r="H183" s="219">
        <v>159.95000000000002</v>
      </c>
      <c r="I183" s="219">
        <v>157.15000000000003</v>
      </c>
      <c r="J183" s="219">
        <v>169.15000000000003</v>
      </c>
      <c r="K183" s="219">
        <v>171.95000000000005</v>
      </c>
      <c r="L183" s="219">
        <v>175.15000000000003</v>
      </c>
      <c r="M183" s="220">
        <v>168.75</v>
      </c>
      <c r="N183" s="220">
        <v>162.75</v>
      </c>
      <c r="O183" s="220">
        <v>265325500</v>
      </c>
      <c r="P183" s="221">
        <v>-0.008019575990623265</v>
      </c>
    </row>
    <row r="184" spans="1:16" ht="12.75" customHeight="1">
      <c r="A184" s="213">
        <v>174</v>
      </c>
      <c r="B184" s="225" t="s">
        <v>85</v>
      </c>
      <c r="C184" s="217" t="s">
        <v>224</v>
      </c>
      <c r="D184" s="218">
        <v>45442</v>
      </c>
      <c r="E184" s="217">
        <v>3908</v>
      </c>
      <c r="F184" s="217">
        <v>3896.2333333333336</v>
      </c>
      <c r="G184" s="219">
        <v>3873.1166666666672</v>
      </c>
      <c r="H184" s="219">
        <v>3838.2333333333336</v>
      </c>
      <c r="I184" s="219">
        <v>3815.1166666666672</v>
      </c>
      <c r="J184" s="219">
        <v>3931.1166666666672</v>
      </c>
      <c r="K184" s="219">
        <v>3954.233333333334</v>
      </c>
      <c r="L184" s="219">
        <v>3989.1166666666672</v>
      </c>
      <c r="M184" s="220">
        <v>3919.35</v>
      </c>
      <c r="N184" s="220">
        <v>3861.35</v>
      </c>
      <c r="O184" s="220">
        <v>13652100</v>
      </c>
      <c r="P184" s="221">
        <v>0.004157602749423985</v>
      </c>
    </row>
    <row r="185" spans="1:16" ht="12.75" customHeight="1">
      <c r="A185" s="213">
        <v>175</v>
      </c>
      <c r="B185" s="225" t="s">
        <v>85</v>
      </c>
      <c r="C185" s="217" t="s">
        <v>225</v>
      </c>
      <c r="D185" s="218">
        <v>45442</v>
      </c>
      <c r="E185" s="217">
        <v>1311.25</v>
      </c>
      <c r="F185" s="217">
        <v>1303.6499999999999</v>
      </c>
      <c r="G185" s="219">
        <v>1291.7999999999997</v>
      </c>
      <c r="H185" s="219">
        <v>1272.35</v>
      </c>
      <c r="I185" s="219">
        <v>1260.4999999999998</v>
      </c>
      <c r="J185" s="219">
        <v>1323.0999999999997</v>
      </c>
      <c r="K185" s="219">
        <v>1334.9499999999996</v>
      </c>
      <c r="L185" s="219">
        <v>1354.3999999999996</v>
      </c>
      <c r="M185" s="220">
        <v>1315.5</v>
      </c>
      <c r="N185" s="220">
        <v>1284.2</v>
      </c>
      <c r="O185" s="220">
        <v>16882800</v>
      </c>
      <c r="P185" s="221">
        <v>-0.012389877505177074</v>
      </c>
    </row>
    <row r="186" spans="1:16" ht="12.75" customHeight="1">
      <c r="A186" s="213">
        <v>176</v>
      </c>
      <c r="B186" s="225" t="s">
        <v>57</v>
      </c>
      <c r="C186" s="217" t="s">
        <v>226</v>
      </c>
      <c r="D186" s="218">
        <v>45442</v>
      </c>
      <c r="E186" s="217">
        <v>3342.45</v>
      </c>
      <c r="F186" s="217">
        <v>3321.5499999999997</v>
      </c>
      <c r="G186" s="219">
        <v>3288.0999999999995</v>
      </c>
      <c r="H186" s="219">
        <v>3233.7499999999995</v>
      </c>
      <c r="I186" s="219">
        <v>3200.2999999999993</v>
      </c>
      <c r="J186" s="219">
        <v>3375.8999999999996</v>
      </c>
      <c r="K186" s="219">
        <v>3409.3499999999995</v>
      </c>
      <c r="L186" s="219">
        <v>3463.7</v>
      </c>
      <c r="M186" s="220">
        <v>3355</v>
      </c>
      <c r="N186" s="220">
        <v>3267.2</v>
      </c>
      <c r="O186" s="220">
        <v>8243375</v>
      </c>
      <c r="P186" s="221">
        <v>-0.003385168729503861</v>
      </c>
    </row>
    <row r="187" spans="1:16" ht="12.75" customHeight="1">
      <c r="A187" s="213">
        <v>177</v>
      </c>
      <c r="B187" s="225" t="s">
        <v>42</v>
      </c>
      <c r="C187" s="217" t="s">
        <v>227</v>
      </c>
      <c r="D187" s="218">
        <v>45442</v>
      </c>
      <c r="E187" s="217">
        <v>2714.5</v>
      </c>
      <c r="F187" s="217">
        <v>2693.4166666666665</v>
      </c>
      <c r="G187" s="219">
        <v>2662.633333333333</v>
      </c>
      <c r="H187" s="219">
        <v>2610.766666666667</v>
      </c>
      <c r="I187" s="219">
        <v>2579.9833333333336</v>
      </c>
      <c r="J187" s="219">
        <v>2745.283333333333</v>
      </c>
      <c r="K187" s="219">
        <v>2776.0666666666666</v>
      </c>
      <c r="L187" s="219">
        <v>2827.9333333333325</v>
      </c>
      <c r="M187" s="220">
        <v>2724.2</v>
      </c>
      <c r="N187" s="220">
        <v>2641.55</v>
      </c>
      <c r="O187" s="220">
        <v>1363250</v>
      </c>
      <c r="P187" s="221">
        <v>-0.01213768115942029</v>
      </c>
    </row>
    <row r="188" spans="1:16" ht="12.75" customHeight="1">
      <c r="A188" s="213">
        <v>178</v>
      </c>
      <c r="B188" s="225" t="s">
        <v>45</v>
      </c>
      <c r="C188" s="217" t="s">
        <v>228</v>
      </c>
      <c r="D188" s="218">
        <v>45442</v>
      </c>
      <c r="E188" s="217">
        <v>4611.35</v>
      </c>
      <c r="F188" s="217">
        <v>4597.666666666667</v>
      </c>
      <c r="G188" s="219">
        <v>4551.633333333334</v>
      </c>
      <c r="H188" s="219">
        <v>4491.916666666667</v>
      </c>
      <c r="I188" s="219">
        <v>4445.883333333334</v>
      </c>
      <c r="J188" s="219">
        <v>4657.383333333334</v>
      </c>
      <c r="K188" s="219">
        <v>4703.416666666667</v>
      </c>
      <c r="L188" s="219">
        <v>4763.133333333334</v>
      </c>
      <c r="M188" s="220">
        <v>4643.7</v>
      </c>
      <c r="N188" s="220">
        <v>4537.95</v>
      </c>
      <c r="O188" s="220">
        <v>3384200</v>
      </c>
      <c r="P188" s="221">
        <v>-0.011508353779647155</v>
      </c>
    </row>
    <row r="189" spans="1:16" ht="12.75" customHeight="1">
      <c r="A189" s="213">
        <v>179</v>
      </c>
      <c r="B189" s="225" t="s">
        <v>54</v>
      </c>
      <c r="C189" s="217" t="s">
        <v>229</v>
      </c>
      <c r="D189" s="218">
        <v>45442</v>
      </c>
      <c r="E189" s="217">
        <v>2135.95</v>
      </c>
      <c r="F189" s="217">
        <v>2123.9</v>
      </c>
      <c r="G189" s="219">
        <v>2107.3500000000004</v>
      </c>
      <c r="H189" s="219">
        <v>2078.7500000000005</v>
      </c>
      <c r="I189" s="219">
        <v>2062.2000000000007</v>
      </c>
      <c r="J189" s="219">
        <v>2152.5</v>
      </c>
      <c r="K189" s="219">
        <v>2169.05</v>
      </c>
      <c r="L189" s="219">
        <v>2197.6499999999996</v>
      </c>
      <c r="M189" s="220">
        <v>2140.45</v>
      </c>
      <c r="N189" s="220">
        <v>2095.3</v>
      </c>
      <c r="O189" s="220">
        <v>6444900</v>
      </c>
      <c r="P189" s="221">
        <v>-0.018129465713981018</v>
      </c>
    </row>
    <row r="190" spans="1:16" ht="12.75" customHeight="1">
      <c r="A190" s="213">
        <v>180</v>
      </c>
      <c r="B190" s="225" t="s">
        <v>57</v>
      </c>
      <c r="C190" s="217" t="s">
        <v>230</v>
      </c>
      <c r="D190" s="218">
        <v>45442</v>
      </c>
      <c r="E190" s="217">
        <v>1903</v>
      </c>
      <c r="F190" s="217">
        <v>1899.2333333333333</v>
      </c>
      <c r="G190" s="219">
        <v>1889.4666666666667</v>
      </c>
      <c r="H190" s="219">
        <v>1875.9333333333334</v>
      </c>
      <c r="I190" s="219">
        <v>1866.1666666666667</v>
      </c>
      <c r="J190" s="219">
        <v>1912.7666666666667</v>
      </c>
      <c r="K190" s="219">
        <v>1922.5333333333335</v>
      </c>
      <c r="L190" s="219">
        <v>1936.0666666666666</v>
      </c>
      <c r="M190" s="220">
        <v>1909</v>
      </c>
      <c r="N190" s="220">
        <v>1885.7</v>
      </c>
      <c r="O190" s="220">
        <v>2503200</v>
      </c>
      <c r="P190" s="221">
        <v>-0.036192823040197136</v>
      </c>
    </row>
    <row r="191" spans="1:16" ht="12.75" customHeight="1">
      <c r="A191" s="213">
        <v>181</v>
      </c>
      <c r="B191" s="225" t="s">
        <v>47</v>
      </c>
      <c r="C191" s="217" t="s">
        <v>231</v>
      </c>
      <c r="D191" s="218">
        <v>45442</v>
      </c>
      <c r="E191" s="217">
        <v>9726.85</v>
      </c>
      <c r="F191" s="217">
        <v>9675.5</v>
      </c>
      <c r="G191" s="219">
        <v>9608.75</v>
      </c>
      <c r="H191" s="219">
        <v>9490.65</v>
      </c>
      <c r="I191" s="219">
        <v>9423.9</v>
      </c>
      <c r="J191" s="219">
        <v>9793.6</v>
      </c>
      <c r="K191" s="219">
        <v>9860.35</v>
      </c>
      <c r="L191" s="219">
        <v>9978.45</v>
      </c>
      <c r="M191" s="220">
        <v>9742.25</v>
      </c>
      <c r="N191" s="220">
        <v>9557.4</v>
      </c>
      <c r="O191" s="220">
        <v>2086600</v>
      </c>
      <c r="P191" s="221">
        <v>-0.012821119364148176</v>
      </c>
    </row>
    <row r="192" spans="1:16" ht="12.75" customHeight="1">
      <c r="A192" s="213">
        <v>182</v>
      </c>
      <c r="B192" s="225" t="s">
        <v>850</v>
      </c>
      <c r="C192" s="217" t="s">
        <v>232</v>
      </c>
      <c r="D192" s="218">
        <v>45442</v>
      </c>
      <c r="E192" s="217">
        <v>512.45</v>
      </c>
      <c r="F192" s="217">
        <v>513.4</v>
      </c>
      <c r="G192" s="219">
        <v>506</v>
      </c>
      <c r="H192" s="219">
        <v>499.55</v>
      </c>
      <c r="I192" s="219">
        <v>492.15000000000003</v>
      </c>
      <c r="J192" s="219">
        <v>519.8499999999999</v>
      </c>
      <c r="K192" s="219">
        <v>527.2499999999998</v>
      </c>
      <c r="L192" s="219">
        <v>533.6999999999999</v>
      </c>
      <c r="M192" s="220">
        <v>520.8</v>
      </c>
      <c r="N192" s="220">
        <v>506.95</v>
      </c>
      <c r="O192" s="220">
        <v>38047100</v>
      </c>
      <c r="P192" s="221">
        <v>0.008546124952617251</v>
      </c>
    </row>
    <row r="193" spans="1:16" ht="12.75" customHeight="1">
      <c r="A193" s="213">
        <v>183</v>
      </c>
      <c r="B193" s="225" t="s">
        <v>129</v>
      </c>
      <c r="C193" s="217" t="s">
        <v>233</v>
      </c>
      <c r="D193" s="218">
        <v>45442</v>
      </c>
      <c r="E193" s="217">
        <v>433.95</v>
      </c>
      <c r="F193" s="217">
        <v>436.0833333333333</v>
      </c>
      <c r="G193" s="219">
        <v>425.26666666666665</v>
      </c>
      <c r="H193" s="219">
        <v>416.5833333333333</v>
      </c>
      <c r="I193" s="219">
        <v>405.76666666666665</v>
      </c>
      <c r="J193" s="219">
        <v>444.76666666666665</v>
      </c>
      <c r="K193" s="219">
        <v>455.58333333333337</v>
      </c>
      <c r="L193" s="219">
        <v>464.26666666666665</v>
      </c>
      <c r="M193" s="220">
        <v>446.9</v>
      </c>
      <c r="N193" s="220">
        <v>427.4</v>
      </c>
      <c r="O193" s="220">
        <v>96294100</v>
      </c>
      <c r="P193" s="221">
        <v>-0.016675669962655893</v>
      </c>
    </row>
    <row r="194" spans="1:16" ht="12.75" customHeight="1">
      <c r="A194" s="213">
        <v>184</v>
      </c>
      <c r="B194" s="225" t="s">
        <v>40</v>
      </c>
      <c r="C194" s="217" t="s">
        <v>234</v>
      </c>
      <c r="D194" s="218">
        <v>45442</v>
      </c>
      <c r="E194" s="217">
        <v>1327.15</v>
      </c>
      <c r="F194" s="217">
        <v>1319.2</v>
      </c>
      <c r="G194" s="219">
        <v>1308.75</v>
      </c>
      <c r="H194" s="219">
        <v>1290.35</v>
      </c>
      <c r="I194" s="219">
        <v>1279.8999999999999</v>
      </c>
      <c r="J194" s="219">
        <v>1337.6000000000001</v>
      </c>
      <c r="K194" s="219">
        <v>1348.0500000000004</v>
      </c>
      <c r="L194" s="219">
        <v>1366.4500000000003</v>
      </c>
      <c r="M194" s="220">
        <v>1329.65</v>
      </c>
      <c r="N194" s="220">
        <v>1300.8</v>
      </c>
      <c r="O194" s="220">
        <v>7449000</v>
      </c>
      <c r="P194" s="221">
        <v>0.020886440259847053</v>
      </c>
    </row>
    <row r="195" spans="1:16" ht="12.75" customHeight="1">
      <c r="A195" s="213">
        <v>185</v>
      </c>
      <c r="B195" s="225" t="s">
        <v>85</v>
      </c>
      <c r="C195" s="217" t="s">
        <v>235</v>
      </c>
      <c r="D195" s="218">
        <v>45442</v>
      </c>
      <c r="E195" s="217">
        <v>465.35</v>
      </c>
      <c r="F195" s="217">
        <v>463.9333333333334</v>
      </c>
      <c r="G195" s="219">
        <v>459.26666666666677</v>
      </c>
      <c r="H195" s="219">
        <v>453.1833333333334</v>
      </c>
      <c r="I195" s="219">
        <v>448.51666666666677</v>
      </c>
      <c r="J195" s="219">
        <v>470.01666666666677</v>
      </c>
      <c r="K195" s="219">
        <v>474.6833333333334</v>
      </c>
      <c r="L195" s="219">
        <v>480.76666666666677</v>
      </c>
      <c r="M195" s="220">
        <v>468.6</v>
      </c>
      <c r="N195" s="220">
        <v>457.85</v>
      </c>
      <c r="O195" s="220">
        <v>60409500</v>
      </c>
      <c r="P195" s="221">
        <v>-0.009249920047233634</v>
      </c>
    </row>
    <row r="196" spans="1:16" ht="12.75" customHeight="1">
      <c r="A196" s="213">
        <v>186</v>
      </c>
      <c r="B196" s="225" t="s">
        <v>201</v>
      </c>
      <c r="C196" s="217" t="s">
        <v>236</v>
      </c>
      <c r="D196" s="218">
        <v>45442</v>
      </c>
      <c r="E196" s="217">
        <v>134.3</v>
      </c>
      <c r="F196" s="217">
        <v>133.38333333333333</v>
      </c>
      <c r="G196" s="219">
        <v>131.91666666666666</v>
      </c>
      <c r="H196" s="219">
        <v>129.53333333333333</v>
      </c>
      <c r="I196" s="219">
        <v>128.06666666666666</v>
      </c>
      <c r="J196" s="219">
        <v>135.76666666666665</v>
      </c>
      <c r="K196" s="219">
        <v>137.23333333333335</v>
      </c>
      <c r="L196" s="219">
        <v>139.61666666666665</v>
      </c>
      <c r="M196" s="220">
        <v>134.85</v>
      </c>
      <c r="N196" s="220">
        <v>131</v>
      </c>
      <c r="O196" s="220">
        <v>130410000</v>
      </c>
      <c r="P196" s="221">
        <v>-0.006808627307622007</v>
      </c>
    </row>
    <row r="197" spans="1:16" ht="12.75" customHeight="1">
      <c r="A197" s="213">
        <v>187</v>
      </c>
      <c r="B197" s="225" t="s">
        <v>42</v>
      </c>
      <c r="C197" s="217" t="s">
        <v>237</v>
      </c>
      <c r="D197" s="218">
        <v>45442</v>
      </c>
      <c r="E197" s="217">
        <v>1014.05</v>
      </c>
      <c r="F197" s="217">
        <v>1006.0166666666668</v>
      </c>
      <c r="G197" s="219">
        <v>995.0333333333335</v>
      </c>
      <c r="H197" s="219">
        <v>976.0166666666668</v>
      </c>
      <c r="I197" s="219">
        <v>965.0333333333335</v>
      </c>
      <c r="J197" s="219">
        <v>1025.0333333333335</v>
      </c>
      <c r="K197" s="219">
        <v>1036.0166666666669</v>
      </c>
      <c r="L197" s="219">
        <v>1055.0333333333335</v>
      </c>
      <c r="M197" s="220">
        <v>1017</v>
      </c>
      <c r="N197" s="220">
        <v>987</v>
      </c>
      <c r="O197" s="220">
        <v>8838000</v>
      </c>
      <c r="P197" s="221">
        <v>0.08953733496061245</v>
      </c>
    </row>
    <row r="198" spans="1:16" ht="12.75" customHeight="1">
      <c r="A198" s="213"/>
      <c r="B198" s="225"/>
      <c r="C198" s="217"/>
      <c r="D198" s="218"/>
      <c r="E198" s="217"/>
      <c r="F198" s="217"/>
      <c r="G198" s="219"/>
      <c r="H198" s="219"/>
      <c r="I198" s="219"/>
      <c r="J198" s="219"/>
      <c r="K198" s="219"/>
      <c r="L198" s="219"/>
      <c r="M198" s="220"/>
      <c r="N198" s="220"/>
      <c r="O198" s="220"/>
      <c r="P198" s="221"/>
    </row>
    <row r="199" spans="1:16" ht="12.75" customHeight="1">
      <c r="A199" s="207"/>
      <c r="B199" s="43"/>
      <c r="C199" s="207"/>
      <c r="D199" s="208"/>
      <c r="E199" s="209"/>
      <c r="F199" s="209"/>
      <c r="G199" s="210"/>
      <c r="H199" s="210"/>
      <c r="I199" s="210"/>
      <c r="J199" s="210"/>
      <c r="K199" s="210"/>
      <c r="L199" s="210"/>
      <c r="M199" s="207"/>
      <c r="N199" s="207"/>
      <c r="O199" s="211"/>
      <c r="P199" s="212"/>
    </row>
    <row r="200" spans="1:16" ht="12.75" customHeight="1">
      <c r="A200" s="207"/>
      <c r="B200" s="43"/>
      <c r="C200" s="37"/>
      <c r="D200" s="38"/>
      <c r="E200" s="39"/>
      <c r="F200" s="39"/>
      <c r="G200" s="40"/>
      <c r="H200" s="40"/>
      <c r="I200" s="40"/>
      <c r="J200" s="40"/>
      <c r="K200" s="40"/>
      <c r="L200" s="40"/>
      <c r="M200" s="37"/>
      <c r="N200" s="37"/>
      <c r="O200" s="41"/>
      <c r="P200" s="42"/>
    </row>
    <row r="201" spans="1:16" ht="12.75" customHeight="1">
      <c r="A201" s="207"/>
      <c r="B201" s="43"/>
      <c r="C201" s="37"/>
      <c r="D201" s="38"/>
      <c r="E201" s="39"/>
      <c r="F201" s="39"/>
      <c r="G201" s="40"/>
      <c r="H201" s="40"/>
      <c r="I201" s="40"/>
      <c r="J201" s="40"/>
      <c r="K201" s="40"/>
      <c r="L201" s="1"/>
      <c r="M201" s="1"/>
      <c r="N201" s="1"/>
      <c r="O201" s="1"/>
      <c r="P201" s="1"/>
    </row>
    <row r="202" spans="1:16" ht="12.75" customHeight="1">
      <c r="A202" s="207"/>
      <c r="B202" s="4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207"/>
      <c r="B203" s="4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207"/>
      <c r="B204" s="4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207"/>
      <c r="B205" s="4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20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20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0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20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20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0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3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3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44" t="s">
        <v>238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4" t="s">
        <v>239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4" t="s">
        <v>240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4" t="s">
        <v>241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4" t="s">
        <v>242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24" t="s">
        <v>243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5" t="s">
        <v>244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5" t="s">
        <v>245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5" t="s">
        <v>246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5" t="s">
        <v>247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5" t="s">
        <v>248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5" t="s">
        <v>249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5" t="s">
        <v>250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5" t="s">
        <v>251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5" t="s">
        <v>252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5"/>
  <sheetViews>
    <sheetView zoomScale="85" zoomScaleNormal="85" workbookViewId="0" topLeftCell="A1">
      <pane ySplit="9" topLeftCell="A10" activePane="bottomLeft" state="frozen"/>
      <selection pane="bottomLeft" activeCell="B10" sqref="B10"/>
    </sheetView>
  </sheetViews>
  <sheetFormatPr defaultColWidth="14.421875" defaultRowHeight="15" customHeight="1"/>
  <cols>
    <col min="1" max="1" width="5.7109375" style="0" customWidth="1"/>
    <col min="2" max="2" width="14.28125" style="0" customWidth="1"/>
    <col min="3" max="3" width="9.00390625" style="0" customWidth="1"/>
    <col min="4" max="4" width="9.57421875" style="0" customWidth="1"/>
    <col min="5" max="12" width="9.8515625" style="0" customWidth="1"/>
    <col min="13" max="13" width="12.7109375" style="0" customWidth="1"/>
    <col min="14" max="15" width="9.281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6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47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47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47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6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45429</v>
      </c>
      <c r="L6" s="46"/>
      <c r="M6" s="1"/>
      <c r="N6" s="1"/>
      <c r="O6" s="1"/>
    </row>
    <row r="7" spans="2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6"/>
      <c r="M7" s="1"/>
      <c r="N7" s="1"/>
      <c r="O7" s="1"/>
    </row>
    <row r="8" spans="1:15" ht="28.5" customHeight="1">
      <c r="A8" s="391" t="s">
        <v>16</v>
      </c>
      <c r="B8" s="393"/>
      <c r="C8" s="396" t="s">
        <v>20</v>
      </c>
      <c r="D8" s="396" t="s">
        <v>21</v>
      </c>
      <c r="E8" s="388" t="s">
        <v>22</v>
      </c>
      <c r="F8" s="389"/>
      <c r="G8" s="390"/>
      <c r="H8" s="388" t="s">
        <v>23</v>
      </c>
      <c r="I8" s="389"/>
      <c r="J8" s="390"/>
      <c r="K8" s="26"/>
      <c r="L8" s="48"/>
      <c r="M8" s="48"/>
      <c r="N8" s="1"/>
      <c r="O8" s="1"/>
    </row>
    <row r="9" spans="1:15" ht="36" customHeight="1">
      <c r="A9" s="392"/>
      <c r="B9" s="395"/>
      <c r="C9" s="395"/>
      <c r="D9" s="395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49" t="s">
        <v>32</v>
      </c>
      <c r="M9" s="50" t="s">
        <v>253</v>
      </c>
      <c r="N9" s="1"/>
      <c r="O9" s="1"/>
    </row>
    <row r="10" spans="1:15" ht="12.75" customHeight="1">
      <c r="A10" s="51">
        <v>1</v>
      </c>
      <c r="B10" s="34" t="s">
        <v>254</v>
      </c>
      <c r="C10" s="34">
        <v>22403.85</v>
      </c>
      <c r="D10" s="34">
        <v>22296.88333333333</v>
      </c>
      <c r="E10" s="34">
        <v>22161.516666666663</v>
      </c>
      <c r="F10" s="34">
        <v>21919.18333333333</v>
      </c>
      <c r="G10" s="34">
        <v>21783.816666666662</v>
      </c>
      <c r="H10" s="34">
        <v>22539.216666666664</v>
      </c>
      <c r="I10" s="34">
        <v>22674.583333333332</v>
      </c>
      <c r="J10" s="34">
        <v>22916.916666666664</v>
      </c>
      <c r="K10" s="34">
        <v>22432.25</v>
      </c>
      <c r="L10" s="34">
        <v>22054.55</v>
      </c>
      <c r="M10" s="52"/>
      <c r="N10" s="1"/>
      <c r="O10" s="1"/>
    </row>
    <row r="11" spans="1:15" ht="12.75" customHeight="1">
      <c r="A11" s="51">
        <v>2</v>
      </c>
      <c r="B11" s="35" t="s">
        <v>255</v>
      </c>
      <c r="C11" s="34">
        <v>47977.05</v>
      </c>
      <c r="D11" s="34">
        <v>47790.100000000006</v>
      </c>
      <c r="E11" s="34">
        <v>47527.30000000001</v>
      </c>
      <c r="F11" s="34">
        <v>47077.55</v>
      </c>
      <c r="G11" s="34">
        <v>46814.75000000001</v>
      </c>
      <c r="H11" s="34">
        <v>48239.85000000001</v>
      </c>
      <c r="I11" s="34">
        <v>48502.65</v>
      </c>
      <c r="J11" s="34">
        <v>48952.400000000016</v>
      </c>
      <c r="K11" s="34">
        <v>48052.9</v>
      </c>
      <c r="L11" s="34">
        <v>47340.35</v>
      </c>
      <c r="M11" s="52"/>
      <c r="N11" s="1"/>
      <c r="O11" s="1"/>
    </row>
    <row r="12" spans="1:15" ht="12.75" customHeight="1">
      <c r="A12" s="51">
        <v>3</v>
      </c>
      <c r="B12" s="31" t="s">
        <v>256</v>
      </c>
      <c r="C12" s="36">
        <v>6323.7</v>
      </c>
      <c r="D12" s="36">
        <v>6286.616666666666</v>
      </c>
      <c r="E12" s="36">
        <v>6228.133333333331</v>
      </c>
      <c r="F12" s="36">
        <v>6132.566666666666</v>
      </c>
      <c r="G12" s="36">
        <v>6074.083333333331</v>
      </c>
      <c r="H12" s="36">
        <v>6382.183333333332</v>
      </c>
      <c r="I12" s="36">
        <v>6440.666666666667</v>
      </c>
      <c r="J12" s="36">
        <v>6536.233333333332</v>
      </c>
      <c r="K12" s="36">
        <v>6345.1</v>
      </c>
      <c r="L12" s="36">
        <v>6191.05</v>
      </c>
      <c r="M12" s="52"/>
      <c r="N12" s="1"/>
      <c r="O12" s="1"/>
    </row>
    <row r="13" spans="1:15" ht="12.75" customHeight="1">
      <c r="A13" s="51">
        <v>4</v>
      </c>
      <c r="B13" s="31" t="s">
        <v>257</v>
      </c>
      <c r="C13" s="36">
        <v>8561.25</v>
      </c>
      <c r="D13" s="36">
        <v>8523.066666666668</v>
      </c>
      <c r="E13" s="36">
        <v>8473.683333333334</v>
      </c>
      <c r="F13" s="36">
        <v>8386.116666666667</v>
      </c>
      <c r="G13" s="36">
        <v>8336.733333333334</v>
      </c>
      <c r="H13" s="36">
        <v>8610.633333333335</v>
      </c>
      <c r="I13" s="36">
        <v>8660.01666666667</v>
      </c>
      <c r="J13" s="36">
        <v>8747.583333333336</v>
      </c>
      <c r="K13" s="36">
        <v>8572.45</v>
      </c>
      <c r="L13" s="36">
        <v>8435.5</v>
      </c>
      <c r="M13" s="52"/>
      <c r="N13" s="1"/>
      <c r="O13" s="1"/>
    </row>
    <row r="14" spans="1:15" ht="12.75" customHeight="1">
      <c r="A14" s="51">
        <v>5</v>
      </c>
      <c r="B14" s="31" t="s">
        <v>258</v>
      </c>
      <c r="C14" s="36">
        <v>33668.45</v>
      </c>
      <c r="D14" s="36">
        <v>33527.299999999996</v>
      </c>
      <c r="E14" s="36">
        <v>33349.399999999994</v>
      </c>
      <c r="F14" s="36">
        <v>33030.35</v>
      </c>
      <c r="G14" s="36">
        <v>32852.45</v>
      </c>
      <c r="H14" s="36">
        <v>33846.34999999999</v>
      </c>
      <c r="I14" s="36">
        <v>34024.25</v>
      </c>
      <c r="J14" s="36">
        <v>34343.29999999999</v>
      </c>
      <c r="K14" s="36">
        <v>33705.2</v>
      </c>
      <c r="L14" s="36">
        <v>33208.25</v>
      </c>
      <c r="M14" s="52"/>
      <c r="N14" s="1"/>
      <c r="O14" s="1"/>
    </row>
    <row r="15" spans="1:15" ht="12.75" customHeight="1">
      <c r="A15" s="51">
        <v>6</v>
      </c>
      <c r="B15" s="31" t="s">
        <v>259</v>
      </c>
      <c r="C15" s="36">
        <v>10193.65</v>
      </c>
      <c r="D15" s="36">
        <v>10128.116666666667</v>
      </c>
      <c r="E15" s="36">
        <v>10039.283333333333</v>
      </c>
      <c r="F15" s="36">
        <v>9884.916666666666</v>
      </c>
      <c r="G15" s="36">
        <v>9796.083333333332</v>
      </c>
      <c r="H15" s="36">
        <v>10282.483333333334</v>
      </c>
      <c r="I15" s="36">
        <v>10371.316666666666</v>
      </c>
      <c r="J15" s="36">
        <v>10525.683333333334</v>
      </c>
      <c r="K15" s="36">
        <v>10216.95</v>
      </c>
      <c r="L15" s="36">
        <v>9973.75</v>
      </c>
      <c r="M15" s="52"/>
      <c r="N15" s="1"/>
      <c r="O15" s="1"/>
    </row>
    <row r="16" spans="1:15" ht="12.75" customHeight="1">
      <c r="A16" s="51">
        <v>7</v>
      </c>
      <c r="B16" s="31" t="s">
        <v>260</v>
      </c>
      <c r="C16" s="36">
        <v>14396.9</v>
      </c>
      <c r="D16" s="36">
        <v>14357.216666666667</v>
      </c>
      <c r="E16" s="36">
        <v>14302.933333333334</v>
      </c>
      <c r="F16" s="36">
        <v>14208.966666666667</v>
      </c>
      <c r="G16" s="36">
        <v>14154.683333333334</v>
      </c>
      <c r="H16" s="36">
        <v>14451.183333333334</v>
      </c>
      <c r="I16" s="36">
        <v>14505.466666666667</v>
      </c>
      <c r="J16" s="36">
        <v>14599.433333333334</v>
      </c>
      <c r="K16" s="36">
        <v>14411.5</v>
      </c>
      <c r="L16" s="36">
        <v>14263.25</v>
      </c>
      <c r="M16" s="52"/>
      <c r="N16" s="1"/>
      <c r="O16" s="1"/>
    </row>
    <row r="17" spans="1:15" ht="12.75" customHeight="1">
      <c r="A17" s="51">
        <v>8</v>
      </c>
      <c r="B17" s="53" t="s">
        <v>41</v>
      </c>
      <c r="C17" s="31">
        <v>8305.15</v>
      </c>
      <c r="D17" s="36">
        <v>8236.800000000001</v>
      </c>
      <c r="E17" s="36">
        <v>8095.950000000003</v>
      </c>
      <c r="F17" s="36">
        <v>7886.750000000002</v>
      </c>
      <c r="G17" s="36">
        <v>7745.900000000003</v>
      </c>
      <c r="H17" s="36">
        <v>8446.000000000002</v>
      </c>
      <c r="I17" s="36">
        <v>8586.85</v>
      </c>
      <c r="J17" s="36">
        <v>8796.050000000001</v>
      </c>
      <c r="K17" s="31">
        <v>8377.65</v>
      </c>
      <c r="L17" s="31">
        <v>8027.6</v>
      </c>
      <c r="M17" s="31">
        <v>10.59012</v>
      </c>
      <c r="N17" s="1"/>
      <c r="O17" s="1"/>
    </row>
    <row r="18" spans="1:15" ht="12.75" customHeight="1">
      <c r="A18" s="51">
        <v>9</v>
      </c>
      <c r="B18" s="53" t="s">
        <v>48</v>
      </c>
      <c r="C18" s="31">
        <v>2486.1</v>
      </c>
      <c r="D18" s="36">
        <v>2482.5166666666664</v>
      </c>
      <c r="E18" s="36">
        <v>2464.683333333333</v>
      </c>
      <c r="F18" s="36">
        <v>2443.2666666666664</v>
      </c>
      <c r="G18" s="36">
        <v>2425.433333333333</v>
      </c>
      <c r="H18" s="36">
        <v>2503.933333333333</v>
      </c>
      <c r="I18" s="36">
        <v>2521.766666666667</v>
      </c>
      <c r="J18" s="36">
        <v>2543.183333333333</v>
      </c>
      <c r="K18" s="31">
        <v>2500.35</v>
      </c>
      <c r="L18" s="31">
        <v>2461.1</v>
      </c>
      <c r="M18" s="31">
        <v>4.44321</v>
      </c>
      <c r="N18" s="1"/>
      <c r="O18" s="1"/>
    </row>
    <row r="19" spans="1:15" ht="12.75" customHeight="1">
      <c r="A19" s="51">
        <v>10</v>
      </c>
      <c r="B19" s="53" t="s">
        <v>310</v>
      </c>
      <c r="C19" s="31">
        <v>1630.05</v>
      </c>
      <c r="D19" s="36">
        <v>1618.9000000000003</v>
      </c>
      <c r="E19" s="36">
        <v>1593.3000000000006</v>
      </c>
      <c r="F19" s="36">
        <v>1556.5500000000004</v>
      </c>
      <c r="G19" s="36">
        <v>1530.9500000000007</v>
      </c>
      <c r="H19" s="36">
        <v>1655.6500000000005</v>
      </c>
      <c r="I19" s="36">
        <v>1681.2500000000005</v>
      </c>
      <c r="J19" s="36">
        <v>1718.0000000000005</v>
      </c>
      <c r="K19" s="31">
        <v>1644.5</v>
      </c>
      <c r="L19" s="31">
        <v>1582.15</v>
      </c>
      <c r="M19" s="31">
        <v>12.1019</v>
      </c>
      <c r="N19" s="1"/>
      <c r="O19" s="1"/>
    </row>
    <row r="20" spans="1:15" ht="12.75" customHeight="1">
      <c r="A20" s="51">
        <v>11</v>
      </c>
      <c r="B20" s="53" t="s">
        <v>62</v>
      </c>
      <c r="C20" s="31">
        <v>621.65</v>
      </c>
      <c r="D20" s="36">
        <v>621.7166666666667</v>
      </c>
      <c r="E20" s="36">
        <v>614.9333333333334</v>
      </c>
      <c r="F20" s="36">
        <v>608.2166666666667</v>
      </c>
      <c r="G20" s="36">
        <v>601.4333333333334</v>
      </c>
      <c r="H20" s="36">
        <v>628.4333333333334</v>
      </c>
      <c r="I20" s="36">
        <v>635.2166666666667</v>
      </c>
      <c r="J20" s="36">
        <v>641.9333333333334</v>
      </c>
      <c r="K20" s="31">
        <v>628.5</v>
      </c>
      <c r="L20" s="31">
        <v>615</v>
      </c>
      <c r="M20" s="31">
        <v>17.68712</v>
      </c>
      <c r="N20" s="1"/>
      <c r="O20" s="1"/>
    </row>
    <row r="21" spans="1:15" ht="12.75" customHeight="1">
      <c r="A21" s="51">
        <v>12</v>
      </c>
      <c r="B21" s="53" t="s">
        <v>828</v>
      </c>
      <c r="C21" s="31">
        <v>1031</v>
      </c>
      <c r="D21" s="36">
        <v>1027.8500000000001</v>
      </c>
      <c r="E21" s="36">
        <v>1020.7000000000003</v>
      </c>
      <c r="F21" s="36">
        <v>1010.4000000000001</v>
      </c>
      <c r="G21" s="36">
        <v>1003.2500000000002</v>
      </c>
      <c r="H21" s="36">
        <v>1038.1500000000003</v>
      </c>
      <c r="I21" s="36">
        <v>1045.3000000000004</v>
      </c>
      <c r="J21" s="36">
        <v>1055.6000000000004</v>
      </c>
      <c r="K21" s="31">
        <v>1035</v>
      </c>
      <c r="L21" s="31">
        <v>1017.55</v>
      </c>
      <c r="M21" s="31">
        <v>4.86016</v>
      </c>
      <c r="N21" s="1"/>
      <c r="O21" s="1"/>
    </row>
    <row r="22" spans="1:15" ht="12.75" customHeight="1">
      <c r="A22" s="51">
        <v>13</v>
      </c>
      <c r="B22" s="53" t="s">
        <v>49</v>
      </c>
      <c r="C22" s="31">
        <v>3041.65</v>
      </c>
      <c r="D22" s="36">
        <v>3031.183333333333</v>
      </c>
      <c r="E22" s="36">
        <v>2985.416666666666</v>
      </c>
      <c r="F22" s="36">
        <v>2929.183333333333</v>
      </c>
      <c r="G22" s="36">
        <v>2883.416666666666</v>
      </c>
      <c r="H22" s="36">
        <v>3087.416666666666</v>
      </c>
      <c r="I22" s="36">
        <v>3133.1833333333334</v>
      </c>
      <c r="J22" s="36">
        <v>3189.416666666666</v>
      </c>
      <c r="K22" s="31">
        <v>3076.95</v>
      </c>
      <c r="L22" s="31">
        <v>2974.95</v>
      </c>
      <c r="M22" s="31">
        <v>18.35312</v>
      </c>
      <c r="N22" s="1"/>
      <c r="O22" s="1"/>
    </row>
    <row r="23" spans="1:15" ht="12.75" customHeight="1">
      <c r="A23" s="51">
        <v>14</v>
      </c>
      <c r="B23" s="53" t="s">
        <v>261</v>
      </c>
      <c r="C23" s="31">
        <v>1844.4</v>
      </c>
      <c r="D23" s="36">
        <v>1837.0666666666666</v>
      </c>
      <c r="E23" s="36">
        <v>1814.3333333333333</v>
      </c>
      <c r="F23" s="36">
        <v>1784.2666666666667</v>
      </c>
      <c r="G23" s="36">
        <v>1761.5333333333333</v>
      </c>
      <c r="H23" s="36">
        <v>1867.1333333333332</v>
      </c>
      <c r="I23" s="36">
        <v>1889.8666666666668</v>
      </c>
      <c r="J23" s="36">
        <v>1919.9333333333332</v>
      </c>
      <c r="K23" s="31">
        <v>1859.8</v>
      </c>
      <c r="L23" s="31">
        <v>1807</v>
      </c>
      <c r="M23" s="31">
        <v>36.70374</v>
      </c>
      <c r="N23" s="1"/>
      <c r="O23" s="1"/>
    </row>
    <row r="24" spans="1:15" ht="12.75" customHeight="1">
      <c r="A24" s="51">
        <v>15</v>
      </c>
      <c r="B24" s="53" t="s">
        <v>50</v>
      </c>
      <c r="C24" s="31">
        <v>1345.05</v>
      </c>
      <c r="D24" s="36">
        <v>1340.7666666666667</v>
      </c>
      <c r="E24" s="36">
        <v>1314.7833333333333</v>
      </c>
      <c r="F24" s="36">
        <v>1284.5166666666667</v>
      </c>
      <c r="G24" s="36">
        <v>1258.5333333333333</v>
      </c>
      <c r="H24" s="36">
        <v>1371.0333333333333</v>
      </c>
      <c r="I24" s="36">
        <v>1397.0166666666664</v>
      </c>
      <c r="J24" s="36">
        <v>1427.2833333333333</v>
      </c>
      <c r="K24" s="31">
        <v>1366.75</v>
      </c>
      <c r="L24" s="31">
        <v>1310.5</v>
      </c>
      <c r="M24" s="31">
        <v>48.22618</v>
      </c>
      <c r="N24" s="1"/>
      <c r="O24" s="1"/>
    </row>
    <row r="25" spans="1:15" ht="12.75" customHeight="1">
      <c r="A25" s="51">
        <v>16</v>
      </c>
      <c r="B25" s="53" t="s">
        <v>791</v>
      </c>
      <c r="C25" s="31">
        <v>640.35</v>
      </c>
      <c r="D25" s="36">
        <v>641.3166666666666</v>
      </c>
      <c r="E25" s="36">
        <v>630.6333333333332</v>
      </c>
      <c r="F25" s="36">
        <v>620.9166666666666</v>
      </c>
      <c r="G25" s="36">
        <v>610.2333333333332</v>
      </c>
      <c r="H25" s="36">
        <v>651.0333333333332</v>
      </c>
      <c r="I25" s="36">
        <v>661.7166666666666</v>
      </c>
      <c r="J25" s="36">
        <v>671.4333333333332</v>
      </c>
      <c r="K25" s="31">
        <v>652</v>
      </c>
      <c r="L25" s="31">
        <v>631.6</v>
      </c>
      <c r="M25" s="31">
        <v>39.70904</v>
      </c>
      <c r="N25" s="1"/>
      <c r="O25" s="1"/>
    </row>
    <row r="26" spans="1:15" ht="12.75" customHeight="1">
      <c r="A26" s="51">
        <v>17</v>
      </c>
      <c r="B26" s="53" t="s">
        <v>262</v>
      </c>
      <c r="C26" s="31">
        <v>906.8</v>
      </c>
      <c r="D26" s="36">
        <v>910.7333333333332</v>
      </c>
      <c r="E26" s="36">
        <v>897.3166666666665</v>
      </c>
      <c r="F26" s="36">
        <v>887.8333333333333</v>
      </c>
      <c r="G26" s="36">
        <v>874.4166666666665</v>
      </c>
      <c r="H26" s="36">
        <v>920.2166666666665</v>
      </c>
      <c r="I26" s="36">
        <v>933.6333333333332</v>
      </c>
      <c r="J26" s="36">
        <v>943.1166666666664</v>
      </c>
      <c r="K26" s="31">
        <v>924.15</v>
      </c>
      <c r="L26" s="31">
        <v>901.25</v>
      </c>
      <c r="M26" s="31">
        <v>6.42361</v>
      </c>
      <c r="N26" s="1"/>
      <c r="O26" s="1"/>
    </row>
    <row r="27" spans="1:15" ht="12.75" customHeight="1">
      <c r="A27" s="51">
        <v>18</v>
      </c>
      <c r="B27" s="53" t="s">
        <v>263</v>
      </c>
      <c r="C27" s="31">
        <v>334.95</v>
      </c>
      <c r="D27" s="36">
        <v>335.81666666666666</v>
      </c>
      <c r="E27" s="36">
        <v>333.1333333333333</v>
      </c>
      <c r="F27" s="36">
        <v>331.31666666666666</v>
      </c>
      <c r="G27" s="36">
        <v>328.6333333333333</v>
      </c>
      <c r="H27" s="36">
        <v>337.6333333333333</v>
      </c>
      <c r="I27" s="36">
        <v>340.3166666666666</v>
      </c>
      <c r="J27" s="36">
        <v>342.1333333333333</v>
      </c>
      <c r="K27" s="31">
        <v>338.5</v>
      </c>
      <c r="L27" s="31">
        <v>334</v>
      </c>
      <c r="M27" s="31">
        <v>7.2329</v>
      </c>
      <c r="N27" s="1"/>
      <c r="O27" s="1"/>
    </row>
    <row r="28" spans="1:15" ht="12.75" customHeight="1">
      <c r="A28" s="51">
        <v>19</v>
      </c>
      <c r="B28" s="53" t="s">
        <v>44</v>
      </c>
      <c r="C28" s="31">
        <v>221.65</v>
      </c>
      <c r="D28" s="36">
        <v>221.01666666666665</v>
      </c>
      <c r="E28" s="36">
        <v>219.6333333333333</v>
      </c>
      <c r="F28" s="36">
        <v>217.61666666666665</v>
      </c>
      <c r="G28" s="36">
        <v>216.2333333333333</v>
      </c>
      <c r="H28" s="36">
        <v>223.0333333333333</v>
      </c>
      <c r="I28" s="36">
        <v>224.41666666666663</v>
      </c>
      <c r="J28" s="36">
        <v>226.4333333333333</v>
      </c>
      <c r="K28" s="31">
        <v>222.4</v>
      </c>
      <c r="L28" s="31">
        <v>219</v>
      </c>
      <c r="M28" s="31">
        <v>29.77085</v>
      </c>
      <c r="N28" s="1"/>
      <c r="O28" s="1"/>
    </row>
    <row r="29" spans="1:15" ht="12.75" customHeight="1">
      <c r="A29" s="51">
        <v>20</v>
      </c>
      <c r="B29" s="53" t="s">
        <v>46</v>
      </c>
      <c r="C29" s="31">
        <v>263.15</v>
      </c>
      <c r="D29" s="36">
        <v>263.06666666666666</v>
      </c>
      <c r="E29" s="36">
        <v>260.1333333333333</v>
      </c>
      <c r="F29" s="36">
        <v>257.1166666666667</v>
      </c>
      <c r="G29" s="36">
        <v>254.18333333333334</v>
      </c>
      <c r="H29" s="36">
        <v>266.0833333333333</v>
      </c>
      <c r="I29" s="36">
        <v>269.0166666666666</v>
      </c>
      <c r="J29" s="36">
        <v>272.0333333333333</v>
      </c>
      <c r="K29" s="31">
        <v>266</v>
      </c>
      <c r="L29" s="31">
        <v>260.05</v>
      </c>
      <c r="M29" s="31">
        <v>22.80441</v>
      </c>
      <c r="N29" s="1"/>
      <c r="O29" s="1"/>
    </row>
    <row r="30" spans="1:15" ht="12.75" customHeight="1">
      <c r="A30" s="51">
        <v>21</v>
      </c>
      <c r="B30" s="53" t="s">
        <v>51</v>
      </c>
      <c r="C30" s="31">
        <v>5318.05</v>
      </c>
      <c r="D30" s="36">
        <v>5266.05</v>
      </c>
      <c r="E30" s="36">
        <v>5200.1</v>
      </c>
      <c r="F30" s="36">
        <v>5082.150000000001</v>
      </c>
      <c r="G30" s="36">
        <v>5016.200000000001</v>
      </c>
      <c r="H30" s="36">
        <v>5384</v>
      </c>
      <c r="I30" s="36">
        <v>5449.949999999999</v>
      </c>
      <c r="J30" s="36">
        <v>5567.9</v>
      </c>
      <c r="K30" s="31">
        <v>5332</v>
      </c>
      <c r="L30" s="31">
        <v>5148.1</v>
      </c>
      <c r="M30" s="31">
        <v>2.84882</v>
      </c>
      <c r="N30" s="1"/>
      <c r="O30" s="1"/>
    </row>
    <row r="31" spans="1:15" ht="12.75" customHeight="1">
      <c r="A31" s="51">
        <v>22</v>
      </c>
      <c r="B31" s="53" t="s">
        <v>52</v>
      </c>
      <c r="C31" s="31">
        <v>615.4</v>
      </c>
      <c r="D31" s="36">
        <v>612.6833333333333</v>
      </c>
      <c r="E31" s="36">
        <v>608.9166666666665</v>
      </c>
      <c r="F31" s="36">
        <v>602.4333333333333</v>
      </c>
      <c r="G31" s="36">
        <v>598.6666666666665</v>
      </c>
      <c r="H31" s="36">
        <v>619.1666666666665</v>
      </c>
      <c r="I31" s="36">
        <v>622.9333333333332</v>
      </c>
      <c r="J31" s="36">
        <v>629.4166666666665</v>
      </c>
      <c r="K31" s="31">
        <v>616.45</v>
      </c>
      <c r="L31" s="31">
        <v>606.2</v>
      </c>
      <c r="M31" s="31">
        <v>20.13842</v>
      </c>
      <c r="N31" s="1"/>
      <c r="O31" s="1"/>
    </row>
    <row r="32" spans="1:15" ht="12.75" customHeight="1">
      <c r="A32" s="51">
        <v>23</v>
      </c>
      <c r="B32" s="53" t="s">
        <v>53</v>
      </c>
      <c r="C32" s="31">
        <v>5931.7</v>
      </c>
      <c r="D32" s="36">
        <v>5908.733333333334</v>
      </c>
      <c r="E32" s="36">
        <v>5872.966666666667</v>
      </c>
      <c r="F32" s="36">
        <v>5814.233333333334</v>
      </c>
      <c r="G32" s="36">
        <v>5778.466666666667</v>
      </c>
      <c r="H32" s="36">
        <v>5967.466666666667</v>
      </c>
      <c r="I32" s="36">
        <v>6003.233333333334</v>
      </c>
      <c r="J32" s="36">
        <v>6061.966666666667</v>
      </c>
      <c r="K32" s="31">
        <v>5944.5</v>
      </c>
      <c r="L32" s="31">
        <v>5850</v>
      </c>
      <c r="M32" s="31">
        <v>3.78026</v>
      </c>
      <c r="N32" s="1"/>
      <c r="O32" s="1"/>
    </row>
    <row r="33" spans="1:15" ht="12.75" customHeight="1">
      <c r="A33" s="51">
        <v>24</v>
      </c>
      <c r="B33" s="53" t="s">
        <v>55</v>
      </c>
      <c r="C33" s="31">
        <v>488.15</v>
      </c>
      <c r="D33" s="36">
        <v>491.8333333333333</v>
      </c>
      <c r="E33" s="36">
        <v>475.3666666666666</v>
      </c>
      <c r="F33" s="36">
        <v>462.5833333333333</v>
      </c>
      <c r="G33" s="36">
        <v>446.1166666666666</v>
      </c>
      <c r="H33" s="36">
        <v>504.6166666666666</v>
      </c>
      <c r="I33" s="36">
        <v>521.0833333333333</v>
      </c>
      <c r="J33" s="36">
        <v>533.8666666666666</v>
      </c>
      <c r="K33" s="31">
        <v>508.3</v>
      </c>
      <c r="L33" s="31">
        <v>479.05</v>
      </c>
      <c r="M33" s="31">
        <v>155.76619</v>
      </c>
      <c r="N33" s="1"/>
      <c r="O33" s="1"/>
    </row>
    <row r="34" spans="1:15" ht="12.75" customHeight="1">
      <c r="A34" s="51">
        <v>25</v>
      </c>
      <c r="B34" s="53" t="s">
        <v>56</v>
      </c>
      <c r="C34" s="31">
        <v>206.65</v>
      </c>
      <c r="D34" s="36">
        <v>205.53333333333333</v>
      </c>
      <c r="E34" s="36">
        <v>203.61666666666667</v>
      </c>
      <c r="F34" s="36">
        <v>200.58333333333334</v>
      </c>
      <c r="G34" s="36">
        <v>198.66666666666669</v>
      </c>
      <c r="H34" s="36">
        <v>208.56666666666666</v>
      </c>
      <c r="I34" s="36">
        <v>210.48333333333335</v>
      </c>
      <c r="J34" s="36">
        <v>213.51666666666665</v>
      </c>
      <c r="K34" s="31">
        <v>207.45</v>
      </c>
      <c r="L34" s="31">
        <v>202.5</v>
      </c>
      <c r="M34" s="31">
        <v>194.82108</v>
      </c>
      <c r="N34" s="1"/>
      <c r="O34" s="1"/>
    </row>
    <row r="35" spans="1:15" ht="12.75" customHeight="1">
      <c r="A35" s="51">
        <v>26</v>
      </c>
      <c r="B35" s="53" t="s">
        <v>58</v>
      </c>
      <c r="C35" s="31">
        <v>2814.05</v>
      </c>
      <c r="D35" s="36">
        <v>2812.7333333333336</v>
      </c>
      <c r="E35" s="36">
        <v>2787.8666666666672</v>
      </c>
      <c r="F35" s="36">
        <v>2761.683333333334</v>
      </c>
      <c r="G35" s="36">
        <v>2736.8166666666675</v>
      </c>
      <c r="H35" s="36">
        <v>2838.916666666667</v>
      </c>
      <c r="I35" s="36">
        <v>2863.7833333333338</v>
      </c>
      <c r="J35" s="36">
        <v>2889.9666666666667</v>
      </c>
      <c r="K35" s="31">
        <v>2837.6</v>
      </c>
      <c r="L35" s="31">
        <v>2786.55</v>
      </c>
      <c r="M35" s="31">
        <v>15.34319</v>
      </c>
      <c r="N35" s="1"/>
      <c r="O35" s="1"/>
    </row>
    <row r="36" spans="1:15" ht="12.75" customHeight="1">
      <c r="A36" s="51">
        <v>27</v>
      </c>
      <c r="B36" s="53" t="s">
        <v>59</v>
      </c>
      <c r="C36" s="31">
        <v>2273.05</v>
      </c>
      <c r="D36" s="36">
        <v>2253.9833333333336</v>
      </c>
      <c r="E36" s="36">
        <v>2228.966666666667</v>
      </c>
      <c r="F36" s="36">
        <v>2184.8833333333337</v>
      </c>
      <c r="G36" s="36">
        <v>2159.8666666666672</v>
      </c>
      <c r="H36" s="36">
        <v>2298.066666666667</v>
      </c>
      <c r="I36" s="36">
        <v>2323.0833333333335</v>
      </c>
      <c r="J36" s="36">
        <v>2367.166666666667</v>
      </c>
      <c r="K36" s="31">
        <v>2279</v>
      </c>
      <c r="L36" s="31">
        <v>2209.9</v>
      </c>
      <c r="M36" s="31">
        <v>7.63037</v>
      </c>
      <c r="N36" s="1"/>
      <c r="O36" s="1"/>
    </row>
    <row r="37" spans="1:15" ht="12.75" customHeight="1">
      <c r="A37" s="51">
        <v>28</v>
      </c>
      <c r="B37" s="53" t="s">
        <v>63</v>
      </c>
      <c r="C37" s="31">
        <v>1159.95</v>
      </c>
      <c r="D37" s="36">
        <v>1156.7833333333333</v>
      </c>
      <c r="E37" s="36">
        <v>1148.5166666666667</v>
      </c>
      <c r="F37" s="36">
        <v>1137.0833333333333</v>
      </c>
      <c r="G37" s="36">
        <v>1128.8166666666666</v>
      </c>
      <c r="H37" s="36">
        <v>1168.2166666666667</v>
      </c>
      <c r="I37" s="36">
        <v>1176.4833333333331</v>
      </c>
      <c r="J37" s="36">
        <v>1187.9166666666667</v>
      </c>
      <c r="K37" s="31">
        <v>1165.05</v>
      </c>
      <c r="L37" s="31">
        <v>1145.35</v>
      </c>
      <c r="M37" s="31">
        <v>6.99002</v>
      </c>
      <c r="N37" s="1"/>
      <c r="O37" s="1"/>
    </row>
    <row r="38" spans="1:15" ht="12.75" customHeight="1">
      <c r="A38" s="51">
        <v>29</v>
      </c>
      <c r="B38" s="53" t="s">
        <v>264</v>
      </c>
      <c r="C38" s="31">
        <v>4671.25</v>
      </c>
      <c r="D38" s="36">
        <v>4676.766666666666</v>
      </c>
      <c r="E38" s="36">
        <v>4654.533333333333</v>
      </c>
      <c r="F38" s="36">
        <v>4637.816666666667</v>
      </c>
      <c r="G38" s="36">
        <v>4615.583333333333</v>
      </c>
      <c r="H38" s="36">
        <v>4693.483333333333</v>
      </c>
      <c r="I38" s="36">
        <v>4715.716666666666</v>
      </c>
      <c r="J38" s="36">
        <v>4732.4333333333325</v>
      </c>
      <c r="K38" s="31">
        <v>4699</v>
      </c>
      <c r="L38" s="31">
        <v>4660.05</v>
      </c>
      <c r="M38" s="31">
        <v>5.19285</v>
      </c>
      <c r="N38" s="1"/>
      <c r="O38" s="1"/>
    </row>
    <row r="39" spans="1:15" ht="12.75" customHeight="1">
      <c r="A39" s="51">
        <v>30</v>
      </c>
      <c r="B39" s="53" t="s">
        <v>64</v>
      </c>
      <c r="C39" s="31">
        <v>1139.3</v>
      </c>
      <c r="D39" s="36">
        <v>1131.5166666666667</v>
      </c>
      <c r="E39" s="36">
        <v>1119.0833333333333</v>
      </c>
      <c r="F39" s="36">
        <v>1098.8666666666666</v>
      </c>
      <c r="G39" s="36">
        <v>1086.4333333333332</v>
      </c>
      <c r="H39" s="36">
        <v>1151.7333333333333</v>
      </c>
      <c r="I39" s="36">
        <v>1164.1666666666667</v>
      </c>
      <c r="J39" s="36">
        <v>1184.3833333333334</v>
      </c>
      <c r="K39" s="31">
        <v>1143.95</v>
      </c>
      <c r="L39" s="31">
        <v>1111.3</v>
      </c>
      <c r="M39" s="31">
        <v>107.50526</v>
      </c>
      <c r="N39" s="1"/>
      <c r="O39" s="1"/>
    </row>
    <row r="40" spans="1:15" ht="12.75" customHeight="1">
      <c r="A40" s="51">
        <v>31</v>
      </c>
      <c r="B40" s="53" t="s">
        <v>65</v>
      </c>
      <c r="C40" s="31">
        <v>8871.85</v>
      </c>
      <c r="D40" s="36">
        <v>8845.800000000001</v>
      </c>
      <c r="E40" s="36">
        <v>8736.050000000003</v>
      </c>
      <c r="F40" s="36">
        <v>8600.250000000002</v>
      </c>
      <c r="G40" s="36">
        <v>8490.500000000004</v>
      </c>
      <c r="H40" s="36">
        <v>8981.600000000002</v>
      </c>
      <c r="I40" s="36">
        <v>9091.349999999999</v>
      </c>
      <c r="J40" s="36">
        <v>9227.150000000001</v>
      </c>
      <c r="K40" s="31">
        <v>8955.55</v>
      </c>
      <c r="L40" s="31">
        <v>8710</v>
      </c>
      <c r="M40" s="31">
        <v>6.80474</v>
      </c>
      <c r="N40" s="1"/>
      <c r="O40" s="1"/>
    </row>
    <row r="41" spans="1:15" ht="12.75" customHeight="1">
      <c r="A41" s="51">
        <v>32</v>
      </c>
      <c r="B41" s="53" t="s">
        <v>68</v>
      </c>
      <c r="C41" s="31">
        <v>6747.15</v>
      </c>
      <c r="D41" s="36">
        <v>6710.766666666666</v>
      </c>
      <c r="E41" s="36">
        <v>6659.4333333333325</v>
      </c>
      <c r="F41" s="36">
        <v>6571.716666666666</v>
      </c>
      <c r="G41" s="36">
        <v>6520.383333333332</v>
      </c>
      <c r="H41" s="36">
        <v>6798.483333333333</v>
      </c>
      <c r="I41" s="36">
        <v>6849.816666666667</v>
      </c>
      <c r="J41" s="36">
        <v>6937.533333333333</v>
      </c>
      <c r="K41" s="31">
        <v>6762.1</v>
      </c>
      <c r="L41" s="31">
        <v>6623.05</v>
      </c>
      <c r="M41" s="31">
        <v>10.59851</v>
      </c>
      <c r="N41" s="1"/>
      <c r="O41" s="1"/>
    </row>
    <row r="42" spans="1:15" ht="12.75" customHeight="1">
      <c r="A42" s="51">
        <v>33</v>
      </c>
      <c r="B42" s="53" t="s">
        <v>67</v>
      </c>
      <c r="C42" s="31">
        <v>1596</v>
      </c>
      <c r="D42" s="36">
        <v>1585.8166666666666</v>
      </c>
      <c r="E42" s="36">
        <v>1570.6333333333332</v>
      </c>
      <c r="F42" s="36">
        <v>1545.2666666666667</v>
      </c>
      <c r="G42" s="36">
        <v>1530.0833333333333</v>
      </c>
      <c r="H42" s="36">
        <v>1611.1833333333332</v>
      </c>
      <c r="I42" s="36">
        <v>1626.3666666666666</v>
      </c>
      <c r="J42" s="36">
        <v>1651.7333333333331</v>
      </c>
      <c r="K42" s="31">
        <v>1601</v>
      </c>
      <c r="L42" s="31">
        <v>1560.45</v>
      </c>
      <c r="M42" s="31">
        <v>12.12568</v>
      </c>
      <c r="N42" s="1"/>
      <c r="O42" s="1"/>
    </row>
    <row r="43" spans="1:15" ht="12.75" customHeight="1">
      <c r="A43" s="51">
        <v>34</v>
      </c>
      <c r="B43" s="53" t="s">
        <v>265</v>
      </c>
      <c r="C43" s="31">
        <v>8336.3</v>
      </c>
      <c r="D43" s="36">
        <v>8368.1</v>
      </c>
      <c r="E43" s="36">
        <v>8268.2</v>
      </c>
      <c r="F43" s="36">
        <v>8200.1</v>
      </c>
      <c r="G43" s="36">
        <v>8100.200000000001</v>
      </c>
      <c r="H43" s="36">
        <v>8436.2</v>
      </c>
      <c r="I43" s="36">
        <v>8536.099999999999</v>
      </c>
      <c r="J43" s="36">
        <v>8604.2</v>
      </c>
      <c r="K43" s="31">
        <v>8468</v>
      </c>
      <c r="L43" s="31">
        <v>8300</v>
      </c>
      <c r="M43" s="31">
        <v>0.21728</v>
      </c>
      <c r="N43" s="1"/>
      <c r="O43" s="1"/>
    </row>
    <row r="44" spans="1:15" ht="12.75" customHeight="1">
      <c r="A44" s="51">
        <v>35</v>
      </c>
      <c r="B44" s="53" t="s">
        <v>69</v>
      </c>
      <c r="C44" s="31">
        <v>2591.7</v>
      </c>
      <c r="D44" s="36">
        <v>2568.8333333333335</v>
      </c>
      <c r="E44" s="36">
        <v>2538.666666666667</v>
      </c>
      <c r="F44" s="36">
        <v>2485.6333333333337</v>
      </c>
      <c r="G44" s="36">
        <v>2455.466666666667</v>
      </c>
      <c r="H44" s="36">
        <v>2621.866666666667</v>
      </c>
      <c r="I44" s="36">
        <v>2652.0333333333338</v>
      </c>
      <c r="J44" s="36">
        <v>2705.0666666666666</v>
      </c>
      <c r="K44" s="31">
        <v>2599</v>
      </c>
      <c r="L44" s="31">
        <v>2515.8</v>
      </c>
      <c r="M44" s="31">
        <v>4.22441</v>
      </c>
      <c r="N44" s="1"/>
      <c r="O44" s="1"/>
    </row>
    <row r="45" spans="1:15" ht="12.75" customHeight="1">
      <c r="A45" s="51">
        <v>36</v>
      </c>
      <c r="B45" s="53" t="s">
        <v>71</v>
      </c>
      <c r="C45" s="31">
        <v>179.6</v>
      </c>
      <c r="D45" s="36">
        <v>182.1833333333333</v>
      </c>
      <c r="E45" s="36">
        <v>173.9666666666666</v>
      </c>
      <c r="F45" s="36">
        <v>168.33333333333331</v>
      </c>
      <c r="G45" s="36">
        <v>160.11666666666662</v>
      </c>
      <c r="H45" s="36">
        <v>187.8166666666666</v>
      </c>
      <c r="I45" s="36">
        <v>196.0333333333333</v>
      </c>
      <c r="J45" s="36">
        <v>201.6666666666666</v>
      </c>
      <c r="K45" s="31">
        <v>190.4</v>
      </c>
      <c r="L45" s="31">
        <v>176.55</v>
      </c>
      <c r="M45" s="31">
        <v>400.71506</v>
      </c>
      <c r="N45" s="1"/>
      <c r="O45" s="1"/>
    </row>
    <row r="46" spans="1:15" ht="12.75" customHeight="1">
      <c r="A46" s="51">
        <v>37</v>
      </c>
      <c r="B46" s="53" t="s">
        <v>72</v>
      </c>
      <c r="C46" s="31">
        <v>262.9</v>
      </c>
      <c r="D46" s="36">
        <v>263.01666666666665</v>
      </c>
      <c r="E46" s="36">
        <v>258.9333333333333</v>
      </c>
      <c r="F46" s="36">
        <v>254.96666666666664</v>
      </c>
      <c r="G46" s="36">
        <v>250.88333333333327</v>
      </c>
      <c r="H46" s="36">
        <v>266.9833333333333</v>
      </c>
      <c r="I46" s="36">
        <v>271.06666666666666</v>
      </c>
      <c r="J46" s="36">
        <v>275.0333333333333</v>
      </c>
      <c r="K46" s="31">
        <v>267.1</v>
      </c>
      <c r="L46" s="31">
        <v>259.05</v>
      </c>
      <c r="M46" s="31">
        <v>155.3136</v>
      </c>
      <c r="N46" s="1"/>
      <c r="O46" s="1"/>
    </row>
    <row r="47" spans="1:15" ht="12.75" customHeight="1">
      <c r="A47" s="51">
        <v>38</v>
      </c>
      <c r="B47" s="53" t="s">
        <v>266</v>
      </c>
      <c r="C47" s="31">
        <v>121.7</v>
      </c>
      <c r="D47" s="36">
        <v>123.06666666666666</v>
      </c>
      <c r="E47" s="36">
        <v>119.43333333333332</v>
      </c>
      <c r="F47" s="36">
        <v>117.16666666666666</v>
      </c>
      <c r="G47" s="36">
        <v>113.53333333333332</v>
      </c>
      <c r="H47" s="36">
        <v>125.33333333333333</v>
      </c>
      <c r="I47" s="36">
        <v>128.96666666666664</v>
      </c>
      <c r="J47" s="36">
        <v>131.23333333333335</v>
      </c>
      <c r="K47" s="31">
        <v>126.7</v>
      </c>
      <c r="L47" s="31">
        <v>120.8</v>
      </c>
      <c r="M47" s="31">
        <v>209.08061</v>
      </c>
      <c r="N47" s="1"/>
      <c r="O47" s="1"/>
    </row>
    <row r="48" spans="1:15" ht="12.75" customHeight="1">
      <c r="A48" s="51">
        <v>39</v>
      </c>
      <c r="B48" s="53" t="s">
        <v>73</v>
      </c>
      <c r="C48" s="31">
        <v>1334.5</v>
      </c>
      <c r="D48" s="36">
        <v>1330.8666666666666</v>
      </c>
      <c r="E48" s="36">
        <v>1325.7333333333331</v>
      </c>
      <c r="F48" s="36">
        <v>1316.9666666666665</v>
      </c>
      <c r="G48" s="36">
        <v>1311.833333333333</v>
      </c>
      <c r="H48" s="36">
        <v>1339.6333333333332</v>
      </c>
      <c r="I48" s="36">
        <v>1344.7666666666669</v>
      </c>
      <c r="J48" s="36">
        <v>1353.5333333333333</v>
      </c>
      <c r="K48" s="31">
        <v>1336</v>
      </c>
      <c r="L48" s="31">
        <v>1322.1</v>
      </c>
      <c r="M48" s="31">
        <v>1.64981</v>
      </c>
      <c r="N48" s="1"/>
      <c r="O48" s="1"/>
    </row>
    <row r="49" spans="1:15" ht="12.75" customHeight="1">
      <c r="A49" s="51">
        <v>40</v>
      </c>
      <c r="B49" s="53" t="s">
        <v>75</v>
      </c>
      <c r="C49" s="31">
        <v>490</v>
      </c>
      <c r="D49" s="36">
        <v>488.75</v>
      </c>
      <c r="E49" s="36">
        <v>485.5</v>
      </c>
      <c r="F49" s="36">
        <v>481</v>
      </c>
      <c r="G49" s="36">
        <v>477.75</v>
      </c>
      <c r="H49" s="36">
        <v>493.25</v>
      </c>
      <c r="I49" s="36">
        <v>496.5</v>
      </c>
      <c r="J49" s="36">
        <v>501</v>
      </c>
      <c r="K49" s="31">
        <v>492</v>
      </c>
      <c r="L49" s="31">
        <v>484.25</v>
      </c>
      <c r="M49" s="31">
        <v>17.15553</v>
      </c>
      <c r="N49" s="1"/>
      <c r="O49" s="1"/>
    </row>
    <row r="50" spans="1:15" ht="12.75" customHeight="1">
      <c r="A50" s="51">
        <v>41</v>
      </c>
      <c r="B50" s="53" t="s">
        <v>330</v>
      </c>
      <c r="C50" s="31">
        <v>2069.6</v>
      </c>
      <c r="D50" s="36">
        <v>2046.3833333333334</v>
      </c>
      <c r="E50" s="36">
        <v>2010.7666666666669</v>
      </c>
      <c r="F50" s="36">
        <v>1951.9333333333334</v>
      </c>
      <c r="G50" s="36">
        <v>1916.3166666666668</v>
      </c>
      <c r="H50" s="36">
        <v>2105.216666666667</v>
      </c>
      <c r="I50" s="36">
        <v>2140.833333333333</v>
      </c>
      <c r="J50" s="36">
        <v>2199.666666666667</v>
      </c>
      <c r="K50" s="31">
        <v>2082</v>
      </c>
      <c r="L50" s="31">
        <v>1987.55</v>
      </c>
      <c r="M50" s="31">
        <v>17.57317</v>
      </c>
      <c r="N50" s="1"/>
      <c r="O50" s="1"/>
    </row>
    <row r="51" spans="1:15" ht="12.75" customHeight="1">
      <c r="A51" s="51">
        <v>42</v>
      </c>
      <c r="B51" s="53" t="s">
        <v>74</v>
      </c>
      <c r="C51" s="31">
        <v>237.9</v>
      </c>
      <c r="D51" s="36">
        <v>235.13333333333333</v>
      </c>
      <c r="E51" s="36">
        <v>230.26666666666665</v>
      </c>
      <c r="F51" s="36">
        <v>222.63333333333333</v>
      </c>
      <c r="G51" s="36">
        <v>217.76666666666665</v>
      </c>
      <c r="H51" s="36">
        <v>242.76666666666665</v>
      </c>
      <c r="I51" s="36">
        <v>247.63333333333333</v>
      </c>
      <c r="J51" s="36">
        <v>255.26666666666665</v>
      </c>
      <c r="K51" s="31">
        <v>240</v>
      </c>
      <c r="L51" s="31">
        <v>227.5</v>
      </c>
      <c r="M51" s="31">
        <v>555.56781</v>
      </c>
      <c r="N51" s="1"/>
      <c r="O51" s="1"/>
    </row>
    <row r="52" spans="1:15" ht="12.75" customHeight="1">
      <c r="A52" s="51">
        <v>43</v>
      </c>
      <c r="B52" s="53" t="s">
        <v>76</v>
      </c>
      <c r="C52" s="31">
        <v>1483</v>
      </c>
      <c r="D52" s="36">
        <v>1477.5</v>
      </c>
      <c r="E52" s="36">
        <v>1462.7</v>
      </c>
      <c r="F52" s="36">
        <v>1442.4</v>
      </c>
      <c r="G52" s="36">
        <v>1427.6000000000001</v>
      </c>
      <c r="H52" s="36">
        <v>1497.8</v>
      </c>
      <c r="I52" s="36">
        <v>1512.6000000000001</v>
      </c>
      <c r="J52" s="36">
        <v>1532.8999999999999</v>
      </c>
      <c r="K52" s="31">
        <v>1492.3</v>
      </c>
      <c r="L52" s="31">
        <v>1457.2</v>
      </c>
      <c r="M52" s="31">
        <v>12.58685</v>
      </c>
      <c r="N52" s="1"/>
      <c r="O52" s="1"/>
    </row>
    <row r="53" spans="1:15" ht="12.75" customHeight="1">
      <c r="A53" s="51">
        <v>44</v>
      </c>
      <c r="B53" s="53" t="s">
        <v>79</v>
      </c>
      <c r="C53" s="31">
        <v>294.8</v>
      </c>
      <c r="D53" s="36">
        <v>293.09999999999997</v>
      </c>
      <c r="E53" s="36">
        <v>289.19999999999993</v>
      </c>
      <c r="F53" s="36">
        <v>283.59999999999997</v>
      </c>
      <c r="G53" s="36">
        <v>279.69999999999993</v>
      </c>
      <c r="H53" s="36">
        <v>298.69999999999993</v>
      </c>
      <c r="I53" s="36">
        <v>302.5999999999999</v>
      </c>
      <c r="J53" s="36">
        <v>308.19999999999993</v>
      </c>
      <c r="K53" s="31">
        <v>297</v>
      </c>
      <c r="L53" s="31">
        <v>287.5</v>
      </c>
      <c r="M53" s="31">
        <v>162.45511</v>
      </c>
      <c r="N53" s="1"/>
      <c r="O53" s="1"/>
    </row>
    <row r="54" spans="1:15" ht="12.75" customHeight="1">
      <c r="A54" s="51">
        <v>45</v>
      </c>
      <c r="B54" s="53" t="s">
        <v>83</v>
      </c>
      <c r="C54" s="31">
        <v>618.75</v>
      </c>
      <c r="D54" s="36">
        <v>621.05</v>
      </c>
      <c r="E54" s="36">
        <v>608.7499999999999</v>
      </c>
      <c r="F54" s="36">
        <v>598.7499999999999</v>
      </c>
      <c r="G54" s="36">
        <v>586.4499999999998</v>
      </c>
      <c r="H54" s="36">
        <v>631.05</v>
      </c>
      <c r="I54" s="36">
        <v>643.3500000000001</v>
      </c>
      <c r="J54" s="36">
        <v>653.35</v>
      </c>
      <c r="K54" s="31">
        <v>633.35</v>
      </c>
      <c r="L54" s="31">
        <v>611.05</v>
      </c>
      <c r="M54" s="31">
        <v>134.43468</v>
      </c>
      <c r="N54" s="1"/>
      <c r="O54" s="1"/>
    </row>
    <row r="55" spans="1:15" ht="12.75" customHeight="1">
      <c r="A55" s="51">
        <v>46</v>
      </c>
      <c r="B55" s="53" t="s">
        <v>78</v>
      </c>
      <c r="C55" s="31">
        <v>1345.1</v>
      </c>
      <c r="D55" s="36">
        <v>1341.0833333333333</v>
      </c>
      <c r="E55" s="36">
        <v>1325.3166666666666</v>
      </c>
      <c r="F55" s="36">
        <v>1305.5333333333333</v>
      </c>
      <c r="G55" s="36">
        <v>1289.7666666666667</v>
      </c>
      <c r="H55" s="36">
        <v>1360.8666666666666</v>
      </c>
      <c r="I55" s="36">
        <v>1376.6333333333334</v>
      </c>
      <c r="J55" s="36">
        <v>1396.4166666666665</v>
      </c>
      <c r="K55" s="31">
        <v>1356.85</v>
      </c>
      <c r="L55" s="31">
        <v>1321.3</v>
      </c>
      <c r="M55" s="31">
        <v>119.32181</v>
      </c>
      <c r="N55" s="1"/>
      <c r="O55" s="1"/>
    </row>
    <row r="56" spans="1:15" ht="12.75" customHeight="1">
      <c r="A56" s="51">
        <v>47</v>
      </c>
      <c r="B56" s="53" t="s">
        <v>80</v>
      </c>
      <c r="C56" s="31">
        <v>305.75</v>
      </c>
      <c r="D56" s="36">
        <v>308.28333333333336</v>
      </c>
      <c r="E56" s="36">
        <v>299.9666666666667</v>
      </c>
      <c r="F56" s="36">
        <v>294.18333333333334</v>
      </c>
      <c r="G56" s="36">
        <v>285.8666666666667</v>
      </c>
      <c r="H56" s="36">
        <v>314.0666666666667</v>
      </c>
      <c r="I56" s="36">
        <v>322.38333333333344</v>
      </c>
      <c r="J56" s="36">
        <v>328.16666666666674</v>
      </c>
      <c r="K56" s="31">
        <v>316.6</v>
      </c>
      <c r="L56" s="31">
        <v>302.5</v>
      </c>
      <c r="M56" s="31">
        <v>83.80049</v>
      </c>
      <c r="N56" s="1"/>
      <c r="O56" s="1"/>
    </row>
    <row r="57" spans="1:15" ht="12.75" customHeight="1">
      <c r="A57" s="51">
        <v>48</v>
      </c>
      <c r="B57" s="53" t="s">
        <v>81</v>
      </c>
      <c r="C57" s="31">
        <v>31041.55</v>
      </c>
      <c r="D57" s="36">
        <v>30972.86666666667</v>
      </c>
      <c r="E57" s="36">
        <v>30668.733333333337</v>
      </c>
      <c r="F57" s="36">
        <v>30295.916666666668</v>
      </c>
      <c r="G57" s="36">
        <v>29991.783333333336</v>
      </c>
      <c r="H57" s="36">
        <v>31345.683333333338</v>
      </c>
      <c r="I57" s="36">
        <v>31649.81666666667</v>
      </c>
      <c r="J57" s="36">
        <v>32022.63333333334</v>
      </c>
      <c r="K57" s="31">
        <v>31277</v>
      </c>
      <c r="L57" s="31">
        <v>30600.05</v>
      </c>
      <c r="M57" s="31">
        <v>0.66955</v>
      </c>
      <c r="N57" s="1"/>
      <c r="O57" s="1"/>
    </row>
    <row r="58" spans="1:15" ht="12.75" customHeight="1">
      <c r="A58" s="51">
        <v>49</v>
      </c>
      <c r="B58" s="53" t="s">
        <v>84</v>
      </c>
      <c r="C58" s="31">
        <v>5137.75</v>
      </c>
      <c r="D58" s="36">
        <v>5101.75</v>
      </c>
      <c r="E58" s="36">
        <v>5053.5</v>
      </c>
      <c r="F58" s="36">
        <v>4969.25</v>
      </c>
      <c r="G58" s="36">
        <v>4921</v>
      </c>
      <c r="H58" s="36">
        <v>5186</v>
      </c>
      <c r="I58" s="36">
        <v>5234.25</v>
      </c>
      <c r="J58" s="36">
        <v>5318.5</v>
      </c>
      <c r="K58" s="31">
        <v>5150</v>
      </c>
      <c r="L58" s="31">
        <v>5017.5</v>
      </c>
      <c r="M58" s="31">
        <v>3.12988</v>
      </c>
      <c r="N58" s="1"/>
      <c r="O58" s="1"/>
    </row>
    <row r="59" spans="1:15" ht="12.75" customHeight="1">
      <c r="A59" s="51">
        <v>50</v>
      </c>
      <c r="B59" s="53" t="s">
        <v>340</v>
      </c>
      <c r="C59" s="31">
        <v>629.75</v>
      </c>
      <c r="D59" s="36">
        <v>633.0333333333333</v>
      </c>
      <c r="E59" s="36">
        <v>618.0666666666666</v>
      </c>
      <c r="F59" s="36">
        <v>606.3833333333333</v>
      </c>
      <c r="G59" s="36">
        <v>591.4166666666666</v>
      </c>
      <c r="H59" s="36">
        <v>644.7166666666666</v>
      </c>
      <c r="I59" s="36">
        <v>659.6833333333333</v>
      </c>
      <c r="J59" s="36">
        <v>671.3666666666666</v>
      </c>
      <c r="K59" s="31">
        <v>648</v>
      </c>
      <c r="L59" s="31">
        <v>621.35</v>
      </c>
      <c r="M59" s="31">
        <v>70.97061</v>
      </c>
      <c r="N59" s="1"/>
      <c r="O59" s="1"/>
    </row>
    <row r="60" spans="1:15" ht="12.75" customHeight="1">
      <c r="A60" s="51">
        <v>51</v>
      </c>
      <c r="B60" s="53" t="s">
        <v>87</v>
      </c>
      <c r="C60" s="31">
        <v>113.7</v>
      </c>
      <c r="D60" s="36">
        <v>115.28333333333335</v>
      </c>
      <c r="E60" s="36">
        <v>110.2166666666667</v>
      </c>
      <c r="F60" s="36">
        <v>106.73333333333335</v>
      </c>
      <c r="G60" s="36">
        <v>101.6666666666667</v>
      </c>
      <c r="H60" s="36">
        <v>118.7666666666667</v>
      </c>
      <c r="I60" s="36">
        <v>123.83333333333333</v>
      </c>
      <c r="J60" s="36">
        <v>127.31666666666669</v>
      </c>
      <c r="K60" s="31">
        <v>120.35</v>
      </c>
      <c r="L60" s="31">
        <v>111.8</v>
      </c>
      <c r="M60" s="31">
        <v>835.1874</v>
      </c>
      <c r="N60" s="1"/>
      <c r="O60" s="1"/>
    </row>
    <row r="61" spans="1:15" ht="12.75" customHeight="1">
      <c r="A61" s="51">
        <v>52</v>
      </c>
      <c r="B61" s="53" t="s">
        <v>90</v>
      </c>
      <c r="C61" s="31">
        <v>1262</v>
      </c>
      <c r="D61" s="36">
        <v>1255.1666666666667</v>
      </c>
      <c r="E61" s="36">
        <v>1238.3833333333334</v>
      </c>
      <c r="F61" s="36">
        <v>1214.7666666666667</v>
      </c>
      <c r="G61" s="36">
        <v>1197.9833333333333</v>
      </c>
      <c r="H61" s="36">
        <v>1278.7833333333335</v>
      </c>
      <c r="I61" s="36">
        <v>1295.5666666666668</v>
      </c>
      <c r="J61" s="36">
        <v>1319.1833333333336</v>
      </c>
      <c r="K61" s="31">
        <v>1271.95</v>
      </c>
      <c r="L61" s="31">
        <v>1231.55</v>
      </c>
      <c r="M61" s="31">
        <v>16.89316</v>
      </c>
      <c r="N61" s="1"/>
      <c r="O61" s="1"/>
    </row>
    <row r="62" spans="1:15" ht="12.75" customHeight="1">
      <c r="A62" s="51">
        <v>53</v>
      </c>
      <c r="B62" s="53" t="s">
        <v>91</v>
      </c>
      <c r="C62" s="31">
        <v>1421.1</v>
      </c>
      <c r="D62" s="36">
        <v>1411.4333333333334</v>
      </c>
      <c r="E62" s="36">
        <v>1396.9666666666667</v>
      </c>
      <c r="F62" s="36">
        <v>1372.8333333333333</v>
      </c>
      <c r="G62" s="36">
        <v>1358.3666666666666</v>
      </c>
      <c r="H62" s="36">
        <v>1435.5666666666668</v>
      </c>
      <c r="I62" s="36">
        <v>1450.0333333333335</v>
      </c>
      <c r="J62" s="36">
        <v>1474.166666666667</v>
      </c>
      <c r="K62" s="31">
        <v>1425.9</v>
      </c>
      <c r="L62" s="31">
        <v>1387.3</v>
      </c>
      <c r="M62" s="31">
        <v>32.26214</v>
      </c>
      <c r="N62" s="1"/>
      <c r="O62" s="1"/>
    </row>
    <row r="63" spans="1:15" ht="12.75" customHeight="1">
      <c r="A63" s="51">
        <v>54</v>
      </c>
      <c r="B63" s="53" t="s">
        <v>92</v>
      </c>
      <c r="C63" s="31">
        <v>468.3</v>
      </c>
      <c r="D63" s="36">
        <v>467.05</v>
      </c>
      <c r="E63" s="36">
        <v>459.1</v>
      </c>
      <c r="F63" s="36">
        <v>449.90000000000003</v>
      </c>
      <c r="G63" s="36">
        <v>441.95000000000005</v>
      </c>
      <c r="H63" s="36">
        <v>476.25</v>
      </c>
      <c r="I63" s="36">
        <v>484.19999999999993</v>
      </c>
      <c r="J63" s="36">
        <v>493.4</v>
      </c>
      <c r="K63" s="31">
        <v>475</v>
      </c>
      <c r="L63" s="31">
        <v>457.85</v>
      </c>
      <c r="M63" s="31">
        <v>172.32651</v>
      </c>
      <c r="N63" s="1"/>
      <c r="O63" s="1"/>
    </row>
    <row r="64" spans="1:15" ht="12.75" customHeight="1">
      <c r="A64" s="51">
        <v>55</v>
      </c>
      <c r="B64" s="53" t="s">
        <v>93</v>
      </c>
      <c r="C64" s="31">
        <v>4680.95</v>
      </c>
      <c r="D64" s="36">
        <v>4659.6</v>
      </c>
      <c r="E64" s="36">
        <v>4610.700000000001</v>
      </c>
      <c r="F64" s="36">
        <v>4540.450000000001</v>
      </c>
      <c r="G64" s="36">
        <v>4491.550000000001</v>
      </c>
      <c r="H64" s="36">
        <v>4729.85</v>
      </c>
      <c r="I64" s="36">
        <v>4778.75</v>
      </c>
      <c r="J64" s="36">
        <v>4849</v>
      </c>
      <c r="K64" s="31">
        <v>4708.5</v>
      </c>
      <c r="L64" s="31">
        <v>4589.35</v>
      </c>
      <c r="M64" s="31">
        <v>10.4273</v>
      </c>
      <c r="N64" s="1"/>
      <c r="O64" s="1"/>
    </row>
    <row r="65" spans="1:15" ht="12.75" customHeight="1">
      <c r="A65" s="51">
        <v>56</v>
      </c>
      <c r="B65" s="53" t="s">
        <v>94</v>
      </c>
      <c r="C65" s="31">
        <v>2686.3</v>
      </c>
      <c r="D65" s="36">
        <v>2675.133333333333</v>
      </c>
      <c r="E65" s="36">
        <v>2650.2666666666664</v>
      </c>
      <c r="F65" s="36">
        <v>2614.233333333333</v>
      </c>
      <c r="G65" s="36">
        <v>2589.3666666666663</v>
      </c>
      <c r="H65" s="36">
        <v>2711.1666666666665</v>
      </c>
      <c r="I65" s="36">
        <v>2736.0333333333333</v>
      </c>
      <c r="J65" s="36">
        <v>2772.0666666666666</v>
      </c>
      <c r="K65" s="31">
        <v>2700</v>
      </c>
      <c r="L65" s="31">
        <v>2639.1</v>
      </c>
      <c r="M65" s="31">
        <v>6.53681</v>
      </c>
      <c r="N65" s="1"/>
      <c r="O65" s="1"/>
    </row>
    <row r="66" spans="1:15" ht="12.75" customHeight="1">
      <c r="A66" s="51">
        <v>57</v>
      </c>
      <c r="B66" s="53" t="s">
        <v>95</v>
      </c>
      <c r="C66" s="31">
        <v>1036.4</v>
      </c>
      <c r="D66" s="36">
        <v>1032.4833333333333</v>
      </c>
      <c r="E66" s="36">
        <v>1022.9666666666667</v>
      </c>
      <c r="F66" s="36">
        <v>1009.5333333333333</v>
      </c>
      <c r="G66" s="36">
        <v>1000.0166666666667</v>
      </c>
      <c r="H66" s="36">
        <v>1045.9166666666667</v>
      </c>
      <c r="I66" s="36">
        <v>1055.4333333333336</v>
      </c>
      <c r="J66" s="36">
        <v>1068.8666666666668</v>
      </c>
      <c r="K66" s="31">
        <v>1042</v>
      </c>
      <c r="L66" s="31">
        <v>1019.05</v>
      </c>
      <c r="M66" s="31">
        <v>10.69653</v>
      </c>
      <c r="N66" s="1"/>
      <c r="O66" s="1"/>
    </row>
    <row r="67" spans="1:15" ht="12.75" customHeight="1">
      <c r="A67" s="51">
        <v>58</v>
      </c>
      <c r="B67" s="53" t="s">
        <v>96</v>
      </c>
      <c r="C67" s="31">
        <v>1248.7</v>
      </c>
      <c r="D67" s="36">
        <v>1243.3333333333333</v>
      </c>
      <c r="E67" s="36">
        <v>1236.6666666666665</v>
      </c>
      <c r="F67" s="36">
        <v>1224.6333333333332</v>
      </c>
      <c r="G67" s="36">
        <v>1217.9666666666665</v>
      </c>
      <c r="H67" s="36">
        <v>1255.3666666666666</v>
      </c>
      <c r="I67" s="36">
        <v>1262.033333333333</v>
      </c>
      <c r="J67" s="36">
        <v>1274.0666666666666</v>
      </c>
      <c r="K67" s="31">
        <v>1250</v>
      </c>
      <c r="L67" s="31">
        <v>1231.3</v>
      </c>
      <c r="M67" s="31">
        <v>1.61486</v>
      </c>
      <c r="N67" s="1"/>
      <c r="O67" s="1"/>
    </row>
    <row r="68" spans="1:15" ht="12.75" customHeight="1">
      <c r="A68" s="51">
        <v>59</v>
      </c>
      <c r="B68" s="53" t="s">
        <v>97</v>
      </c>
      <c r="C68" s="31">
        <v>339.1</v>
      </c>
      <c r="D68" s="36">
        <v>337.15000000000003</v>
      </c>
      <c r="E68" s="36">
        <v>334.55000000000007</v>
      </c>
      <c r="F68" s="36">
        <v>330.00000000000006</v>
      </c>
      <c r="G68" s="36">
        <v>327.4000000000001</v>
      </c>
      <c r="H68" s="36">
        <v>341.70000000000005</v>
      </c>
      <c r="I68" s="36">
        <v>344.30000000000007</v>
      </c>
      <c r="J68" s="36">
        <v>348.85</v>
      </c>
      <c r="K68" s="31">
        <v>339.75</v>
      </c>
      <c r="L68" s="31">
        <v>332.6</v>
      </c>
      <c r="M68" s="31">
        <v>27.77003</v>
      </c>
      <c r="N68" s="1"/>
      <c r="O68" s="1"/>
    </row>
    <row r="69" spans="1:15" ht="12.75" customHeight="1">
      <c r="A69" s="51">
        <v>60</v>
      </c>
      <c r="B69" s="53" t="s">
        <v>99</v>
      </c>
      <c r="C69" s="31">
        <v>3728.5</v>
      </c>
      <c r="D69" s="36">
        <v>3723.316666666667</v>
      </c>
      <c r="E69" s="36">
        <v>3657.633333333334</v>
      </c>
      <c r="F69" s="36">
        <v>3586.766666666667</v>
      </c>
      <c r="G69" s="36">
        <v>3521.083333333334</v>
      </c>
      <c r="H69" s="36">
        <v>3794.1833333333343</v>
      </c>
      <c r="I69" s="36">
        <v>3859.8666666666677</v>
      </c>
      <c r="J69" s="36">
        <v>3930.7333333333345</v>
      </c>
      <c r="K69" s="31">
        <v>3789</v>
      </c>
      <c r="L69" s="31">
        <v>3652.45</v>
      </c>
      <c r="M69" s="31">
        <v>9.27635</v>
      </c>
      <c r="N69" s="1"/>
      <c r="O69" s="1"/>
    </row>
    <row r="70" spans="1:15" ht="12.75" customHeight="1">
      <c r="A70" s="51">
        <v>61</v>
      </c>
      <c r="B70" s="53" t="s">
        <v>106</v>
      </c>
      <c r="C70" s="31">
        <v>841.5</v>
      </c>
      <c r="D70" s="36">
        <v>838.0666666666666</v>
      </c>
      <c r="E70" s="36">
        <v>829.7833333333332</v>
      </c>
      <c r="F70" s="36">
        <v>818.0666666666666</v>
      </c>
      <c r="G70" s="36">
        <v>809.7833333333332</v>
      </c>
      <c r="H70" s="36">
        <v>849.7833333333332</v>
      </c>
      <c r="I70" s="36">
        <v>858.0666666666665</v>
      </c>
      <c r="J70" s="36">
        <v>869.7833333333332</v>
      </c>
      <c r="K70" s="31">
        <v>846.35</v>
      </c>
      <c r="L70" s="31">
        <v>826.35</v>
      </c>
      <c r="M70" s="31">
        <v>38.43468</v>
      </c>
      <c r="N70" s="1"/>
      <c r="O70" s="1"/>
    </row>
    <row r="71" spans="1:15" ht="12.75" customHeight="1">
      <c r="A71" s="51">
        <v>62</v>
      </c>
      <c r="B71" s="53" t="s">
        <v>100</v>
      </c>
      <c r="C71" s="31">
        <v>542.05</v>
      </c>
      <c r="D71" s="36">
        <v>542.05</v>
      </c>
      <c r="E71" s="36">
        <v>534.6999999999999</v>
      </c>
      <c r="F71" s="36">
        <v>527.35</v>
      </c>
      <c r="G71" s="36">
        <v>520</v>
      </c>
      <c r="H71" s="36">
        <v>549.3999999999999</v>
      </c>
      <c r="I71" s="36">
        <v>556.7499999999998</v>
      </c>
      <c r="J71" s="36">
        <v>564.0999999999998</v>
      </c>
      <c r="K71" s="31">
        <v>549.4</v>
      </c>
      <c r="L71" s="31">
        <v>534.7</v>
      </c>
      <c r="M71" s="31">
        <v>38.64351</v>
      </c>
      <c r="N71" s="1"/>
      <c r="O71" s="1"/>
    </row>
    <row r="72" spans="1:15" ht="12.75" customHeight="1">
      <c r="A72" s="51">
        <v>63</v>
      </c>
      <c r="B72" s="53" t="s">
        <v>101</v>
      </c>
      <c r="C72" s="31">
        <v>1789.45</v>
      </c>
      <c r="D72" s="36">
        <v>1782.6833333333334</v>
      </c>
      <c r="E72" s="36">
        <v>1768.2666666666669</v>
      </c>
      <c r="F72" s="36">
        <v>1747.0833333333335</v>
      </c>
      <c r="G72" s="36">
        <v>1732.666666666667</v>
      </c>
      <c r="H72" s="36">
        <v>1803.8666666666668</v>
      </c>
      <c r="I72" s="36">
        <v>1818.2833333333333</v>
      </c>
      <c r="J72" s="36">
        <v>1839.4666666666667</v>
      </c>
      <c r="K72" s="31">
        <v>1797.1</v>
      </c>
      <c r="L72" s="31">
        <v>1761.5</v>
      </c>
      <c r="M72" s="31">
        <v>3.13111</v>
      </c>
      <c r="N72" s="1"/>
      <c r="O72" s="1"/>
    </row>
    <row r="73" spans="1:15" ht="12.75" customHeight="1">
      <c r="A73" s="51">
        <v>64</v>
      </c>
      <c r="B73" s="53" t="s">
        <v>102</v>
      </c>
      <c r="C73" s="31">
        <v>2448.45</v>
      </c>
      <c r="D73" s="36">
        <v>2441.8166666666666</v>
      </c>
      <c r="E73" s="36">
        <v>2428.633333333333</v>
      </c>
      <c r="F73" s="36">
        <v>2408.8166666666666</v>
      </c>
      <c r="G73" s="36">
        <v>2395.633333333333</v>
      </c>
      <c r="H73" s="36">
        <v>2461.633333333333</v>
      </c>
      <c r="I73" s="36">
        <v>2474.8166666666666</v>
      </c>
      <c r="J73" s="36">
        <v>2494.633333333333</v>
      </c>
      <c r="K73" s="31">
        <v>2455</v>
      </c>
      <c r="L73" s="31">
        <v>2422</v>
      </c>
      <c r="M73" s="31">
        <v>1.64601</v>
      </c>
      <c r="N73" s="1"/>
      <c r="O73" s="1"/>
    </row>
    <row r="74" spans="1:15" ht="12.75" customHeight="1">
      <c r="A74" s="51">
        <v>65</v>
      </c>
      <c r="B74" s="53" t="s">
        <v>268</v>
      </c>
      <c r="C74" s="31">
        <v>450.3</v>
      </c>
      <c r="D74" s="36">
        <v>451.0833333333333</v>
      </c>
      <c r="E74" s="36">
        <v>446.26666666666665</v>
      </c>
      <c r="F74" s="36">
        <v>442.23333333333335</v>
      </c>
      <c r="G74" s="36">
        <v>437.4166666666667</v>
      </c>
      <c r="H74" s="36">
        <v>455.1166666666666</v>
      </c>
      <c r="I74" s="36">
        <v>459.93333333333334</v>
      </c>
      <c r="J74" s="36">
        <v>463.9666666666666</v>
      </c>
      <c r="K74" s="31">
        <v>455.9</v>
      </c>
      <c r="L74" s="31">
        <v>447.05</v>
      </c>
      <c r="M74" s="31">
        <v>9.06119</v>
      </c>
      <c r="N74" s="1"/>
      <c r="O74" s="1"/>
    </row>
    <row r="75" spans="1:15" ht="12.75" customHeight="1">
      <c r="A75" s="51">
        <v>66</v>
      </c>
      <c r="B75" s="53" t="s">
        <v>362</v>
      </c>
      <c r="C75" s="31">
        <v>151.25</v>
      </c>
      <c r="D75" s="36">
        <v>150.9333333333333</v>
      </c>
      <c r="E75" s="36">
        <v>149.7166666666666</v>
      </c>
      <c r="F75" s="36">
        <v>148.1833333333333</v>
      </c>
      <c r="G75" s="36">
        <v>146.9666666666666</v>
      </c>
      <c r="H75" s="36">
        <v>152.4666666666666</v>
      </c>
      <c r="I75" s="36">
        <v>153.6833333333333</v>
      </c>
      <c r="J75" s="36">
        <v>155.2166666666666</v>
      </c>
      <c r="K75" s="31">
        <v>152.15</v>
      </c>
      <c r="L75" s="31">
        <v>149.4</v>
      </c>
      <c r="M75" s="31">
        <v>20.70734</v>
      </c>
      <c r="N75" s="1"/>
      <c r="O75" s="1"/>
    </row>
    <row r="76" spans="1:15" ht="12.75" customHeight="1">
      <c r="A76" s="51">
        <v>67</v>
      </c>
      <c r="B76" s="53" t="s">
        <v>103</v>
      </c>
      <c r="C76" s="31">
        <v>3931.15</v>
      </c>
      <c r="D76" s="36">
        <v>3902.0499999999997</v>
      </c>
      <c r="E76" s="36">
        <v>3859.0999999999995</v>
      </c>
      <c r="F76" s="36">
        <v>3787.0499999999997</v>
      </c>
      <c r="G76" s="36">
        <v>3744.0999999999995</v>
      </c>
      <c r="H76" s="36">
        <v>3974.0999999999995</v>
      </c>
      <c r="I76" s="36">
        <v>4017.0499999999993</v>
      </c>
      <c r="J76" s="36">
        <v>4089.0999999999995</v>
      </c>
      <c r="K76" s="31">
        <v>3945</v>
      </c>
      <c r="L76" s="31">
        <v>3830</v>
      </c>
      <c r="M76" s="31">
        <v>3.6292</v>
      </c>
      <c r="N76" s="1"/>
      <c r="O76" s="1"/>
    </row>
    <row r="77" spans="1:15" ht="12.75" customHeight="1">
      <c r="A77" s="51">
        <v>68</v>
      </c>
      <c r="B77" s="53" t="s">
        <v>104</v>
      </c>
      <c r="C77" s="31">
        <v>8259.85</v>
      </c>
      <c r="D77" s="36">
        <v>8209.683333333332</v>
      </c>
      <c r="E77" s="36">
        <v>8070.366666666665</v>
      </c>
      <c r="F77" s="36">
        <v>7880.883333333332</v>
      </c>
      <c r="G77" s="36">
        <v>7741.566666666665</v>
      </c>
      <c r="H77" s="36">
        <v>8399.166666666664</v>
      </c>
      <c r="I77" s="36">
        <v>8538.483333333334</v>
      </c>
      <c r="J77" s="36">
        <v>8727.966666666665</v>
      </c>
      <c r="K77" s="31">
        <v>8349</v>
      </c>
      <c r="L77" s="31">
        <v>8020.2</v>
      </c>
      <c r="M77" s="31">
        <v>16.42551</v>
      </c>
      <c r="N77" s="1"/>
      <c r="O77" s="1"/>
    </row>
    <row r="78" spans="1:15" ht="12.75" customHeight="1">
      <c r="A78" s="51">
        <v>69</v>
      </c>
      <c r="B78" s="53" t="s">
        <v>160</v>
      </c>
      <c r="C78" s="31">
        <v>2521.9</v>
      </c>
      <c r="D78" s="36">
        <v>2512.2999999999997</v>
      </c>
      <c r="E78" s="36">
        <v>2484.5999999999995</v>
      </c>
      <c r="F78" s="36">
        <v>2447.2999999999997</v>
      </c>
      <c r="G78" s="36">
        <v>2419.5999999999995</v>
      </c>
      <c r="H78" s="36">
        <v>2549.5999999999995</v>
      </c>
      <c r="I78" s="36">
        <v>2577.2999999999993</v>
      </c>
      <c r="J78" s="36">
        <v>2614.5999999999995</v>
      </c>
      <c r="K78" s="31">
        <v>2540</v>
      </c>
      <c r="L78" s="31">
        <v>2475</v>
      </c>
      <c r="M78" s="31">
        <v>3.46454</v>
      </c>
      <c r="N78" s="1"/>
      <c r="O78" s="1"/>
    </row>
    <row r="79" spans="1:15" ht="12.75" customHeight="1">
      <c r="A79" s="51">
        <v>70</v>
      </c>
      <c r="B79" s="53" t="s">
        <v>107</v>
      </c>
      <c r="C79" s="31">
        <v>5850.4</v>
      </c>
      <c r="D79" s="36">
        <v>5829.133333333334</v>
      </c>
      <c r="E79" s="36">
        <v>5730.266666666668</v>
      </c>
      <c r="F79" s="36">
        <v>5610.133333333334</v>
      </c>
      <c r="G79" s="36">
        <v>5511.266666666668</v>
      </c>
      <c r="H79" s="36">
        <v>5949.266666666668</v>
      </c>
      <c r="I79" s="36">
        <v>6048.133333333335</v>
      </c>
      <c r="J79" s="36">
        <v>6168.266666666668</v>
      </c>
      <c r="K79" s="31">
        <v>5928</v>
      </c>
      <c r="L79" s="31">
        <v>5709</v>
      </c>
      <c r="M79" s="31">
        <v>7.32097</v>
      </c>
      <c r="N79" s="1"/>
      <c r="O79" s="1"/>
    </row>
    <row r="80" spans="1:15" ht="12.75" customHeight="1">
      <c r="A80" s="51">
        <v>71</v>
      </c>
      <c r="B80" s="53" t="s">
        <v>108</v>
      </c>
      <c r="C80" s="31">
        <v>4681.75</v>
      </c>
      <c r="D80" s="36">
        <v>4640.933333333333</v>
      </c>
      <c r="E80" s="36">
        <v>4583.916666666667</v>
      </c>
      <c r="F80" s="36">
        <v>4486.083333333334</v>
      </c>
      <c r="G80" s="36">
        <v>4429.0666666666675</v>
      </c>
      <c r="H80" s="36">
        <v>4738.766666666666</v>
      </c>
      <c r="I80" s="36">
        <v>4795.783333333333</v>
      </c>
      <c r="J80" s="36">
        <v>4893.616666666666</v>
      </c>
      <c r="K80" s="31">
        <v>4697.95</v>
      </c>
      <c r="L80" s="31">
        <v>4543.1</v>
      </c>
      <c r="M80" s="31">
        <v>8.45652</v>
      </c>
      <c r="N80" s="1"/>
      <c r="O80" s="1"/>
    </row>
    <row r="81" spans="1:15" ht="12.75" customHeight="1">
      <c r="A81" s="51">
        <v>72</v>
      </c>
      <c r="B81" s="53" t="s">
        <v>109</v>
      </c>
      <c r="C81" s="31">
        <v>3748.55</v>
      </c>
      <c r="D81" s="36">
        <v>3714.466666666667</v>
      </c>
      <c r="E81" s="36">
        <v>3674.533333333334</v>
      </c>
      <c r="F81" s="36">
        <v>3600.516666666667</v>
      </c>
      <c r="G81" s="36">
        <v>3560.583333333334</v>
      </c>
      <c r="H81" s="36">
        <v>3788.4833333333345</v>
      </c>
      <c r="I81" s="36">
        <v>3828.416666666667</v>
      </c>
      <c r="J81" s="36">
        <v>3902.4333333333348</v>
      </c>
      <c r="K81" s="31">
        <v>3754.4</v>
      </c>
      <c r="L81" s="31">
        <v>3640.45</v>
      </c>
      <c r="M81" s="31">
        <v>3.03351</v>
      </c>
      <c r="N81" s="1"/>
      <c r="O81" s="1"/>
    </row>
    <row r="82" spans="1:15" ht="12.75" customHeight="1">
      <c r="A82" s="51">
        <v>73</v>
      </c>
      <c r="B82" s="53" t="s">
        <v>270</v>
      </c>
      <c r="C82" s="31">
        <v>172.5</v>
      </c>
      <c r="D82" s="36">
        <v>171.5666666666667</v>
      </c>
      <c r="E82" s="36">
        <v>169.63333333333338</v>
      </c>
      <c r="F82" s="36">
        <v>166.76666666666668</v>
      </c>
      <c r="G82" s="36">
        <v>164.83333333333337</v>
      </c>
      <c r="H82" s="36">
        <v>174.4333333333334</v>
      </c>
      <c r="I82" s="36">
        <v>176.36666666666673</v>
      </c>
      <c r="J82" s="36">
        <v>179.2333333333334</v>
      </c>
      <c r="K82" s="31">
        <v>173.5</v>
      </c>
      <c r="L82" s="31">
        <v>168.7</v>
      </c>
      <c r="M82" s="31">
        <v>39.93396</v>
      </c>
      <c r="N82" s="1"/>
      <c r="O82" s="1"/>
    </row>
    <row r="83" spans="1:15" ht="12.75" customHeight="1">
      <c r="A83" s="51">
        <v>74</v>
      </c>
      <c r="B83" s="53" t="s">
        <v>111</v>
      </c>
      <c r="C83" s="31">
        <v>164.1</v>
      </c>
      <c r="D83" s="36">
        <v>163.53333333333333</v>
      </c>
      <c r="E83" s="36">
        <v>162.26666666666665</v>
      </c>
      <c r="F83" s="36">
        <v>160.4333333333333</v>
      </c>
      <c r="G83" s="36">
        <v>159.16666666666663</v>
      </c>
      <c r="H83" s="36">
        <v>165.36666666666667</v>
      </c>
      <c r="I83" s="36">
        <v>166.63333333333338</v>
      </c>
      <c r="J83" s="36">
        <v>168.4666666666667</v>
      </c>
      <c r="K83" s="31">
        <v>164.8</v>
      </c>
      <c r="L83" s="31">
        <v>161.7</v>
      </c>
      <c r="M83" s="31">
        <v>75.23851</v>
      </c>
      <c r="N83" s="1"/>
      <c r="O83" s="1"/>
    </row>
    <row r="84" spans="1:15" ht="12.75" customHeight="1">
      <c r="A84" s="51">
        <v>75</v>
      </c>
      <c r="B84" s="53" t="s">
        <v>372</v>
      </c>
      <c r="C84" s="31">
        <v>675.85</v>
      </c>
      <c r="D84" s="36">
        <v>676.6833333333333</v>
      </c>
      <c r="E84" s="36">
        <v>651.9666666666666</v>
      </c>
      <c r="F84" s="36">
        <v>628.0833333333333</v>
      </c>
      <c r="G84" s="36">
        <v>603.3666666666666</v>
      </c>
      <c r="H84" s="36">
        <v>700.5666666666666</v>
      </c>
      <c r="I84" s="36">
        <v>725.2833333333333</v>
      </c>
      <c r="J84" s="36">
        <v>749.1666666666666</v>
      </c>
      <c r="K84" s="31">
        <v>701.4</v>
      </c>
      <c r="L84" s="31">
        <v>652.8</v>
      </c>
      <c r="M84" s="31">
        <v>5.80338</v>
      </c>
      <c r="N84" s="1"/>
      <c r="O84" s="1"/>
    </row>
    <row r="85" spans="1:15" ht="12.75" customHeight="1">
      <c r="A85" s="51">
        <v>76</v>
      </c>
      <c r="B85" s="53" t="s">
        <v>271</v>
      </c>
      <c r="C85" s="31">
        <v>448.85</v>
      </c>
      <c r="D85" s="36">
        <v>446.26666666666665</v>
      </c>
      <c r="E85" s="36">
        <v>441.0333333333333</v>
      </c>
      <c r="F85" s="36">
        <v>433.21666666666664</v>
      </c>
      <c r="G85" s="36">
        <v>427.9833333333333</v>
      </c>
      <c r="H85" s="36">
        <v>454.0833333333333</v>
      </c>
      <c r="I85" s="36">
        <v>459.31666666666666</v>
      </c>
      <c r="J85" s="36">
        <v>467.1333333333333</v>
      </c>
      <c r="K85" s="31">
        <v>451.5</v>
      </c>
      <c r="L85" s="31">
        <v>438.45</v>
      </c>
      <c r="M85" s="31">
        <v>11.85784</v>
      </c>
      <c r="N85" s="1"/>
      <c r="O85" s="1"/>
    </row>
    <row r="86" spans="1:15" ht="12.75" customHeight="1">
      <c r="A86" s="51">
        <v>77</v>
      </c>
      <c r="B86" s="53" t="s">
        <v>112</v>
      </c>
      <c r="C86" s="31">
        <v>195.45</v>
      </c>
      <c r="D86" s="36">
        <v>196.4</v>
      </c>
      <c r="E86" s="36">
        <v>190.05</v>
      </c>
      <c r="F86" s="36">
        <v>184.65</v>
      </c>
      <c r="G86" s="36">
        <v>178.3</v>
      </c>
      <c r="H86" s="36">
        <v>201.8</v>
      </c>
      <c r="I86" s="36">
        <v>208.14999999999998</v>
      </c>
      <c r="J86" s="36">
        <v>213.55</v>
      </c>
      <c r="K86" s="31">
        <v>202.75</v>
      </c>
      <c r="L86" s="31">
        <v>191</v>
      </c>
      <c r="M86" s="31">
        <v>320.45529</v>
      </c>
      <c r="N86" s="1"/>
      <c r="O86" s="1"/>
    </row>
    <row r="87" spans="1:15" ht="12.75" customHeight="1">
      <c r="A87" s="51">
        <v>78</v>
      </c>
      <c r="B87" s="53" t="s">
        <v>272</v>
      </c>
      <c r="C87" s="31">
        <v>1779.65</v>
      </c>
      <c r="D87" s="36">
        <v>1787.8999999999999</v>
      </c>
      <c r="E87" s="36">
        <v>1756.7499999999998</v>
      </c>
      <c r="F87" s="36">
        <v>1733.85</v>
      </c>
      <c r="G87" s="36">
        <v>1702.6999999999998</v>
      </c>
      <c r="H87" s="36">
        <v>1810.7999999999997</v>
      </c>
      <c r="I87" s="36">
        <v>1841.9499999999998</v>
      </c>
      <c r="J87" s="36">
        <v>1864.8499999999997</v>
      </c>
      <c r="K87" s="31">
        <v>1819.05</v>
      </c>
      <c r="L87" s="31">
        <v>1765</v>
      </c>
      <c r="M87" s="31">
        <v>4.28653</v>
      </c>
      <c r="N87" s="1"/>
      <c r="O87" s="1"/>
    </row>
    <row r="88" spans="1:15" ht="12.75" customHeight="1">
      <c r="A88" s="51">
        <v>79</v>
      </c>
      <c r="B88" s="53" t="s">
        <v>117</v>
      </c>
      <c r="C88" s="31">
        <v>1302.75</v>
      </c>
      <c r="D88" s="36">
        <v>1296.8</v>
      </c>
      <c r="E88" s="36">
        <v>1285.9499999999998</v>
      </c>
      <c r="F88" s="36">
        <v>1269.1499999999999</v>
      </c>
      <c r="G88" s="36">
        <v>1258.2999999999997</v>
      </c>
      <c r="H88" s="36">
        <v>1313.6</v>
      </c>
      <c r="I88" s="36">
        <v>1324.4499999999998</v>
      </c>
      <c r="J88" s="36">
        <v>1341.25</v>
      </c>
      <c r="K88" s="31">
        <v>1307.65</v>
      </c>
      <c r="L88" s="31">
        <v>1280</v>
      </c>
      <c r="M88" s="31">
        <v>5.45707</v>
      </c>
      <c r="N88" s="1"/>
      <c r="O88" s="1"/>
    </row>
    <row r="89" spans="1:15" ht="12.75" customHeight="1">
      <c r="A89" s="51">
        <v>80</v>
      </c>
      <c r="B89" s="53" t="s">
        <v>118</v>
      </c>
      <c r="C89" s="31">
        <v>2860</v>
      </c>
      <c r="D89" s="36">
        <v>2851.066666666667</v>
      </c>
      <c r="E89" s="36">
        <v>2825.133333333334</v>
      </c>
      <c r="F89" s="36">
        <v>2790.266666666667</v>
      </c>
      <c r="G89" s="36">
        <v>2764.333333333334</v>
      </c>
      <c r="H89" s="36">
        <v>2885.9333333333343</v>
      </c>
      <c r="I89" s="36">
        <v>2911.8666666666677</v>
      </c>
      <c r="J89" s="36">
        <v>2946.7333333333345</v>
      </c>
      <c r="K89" s="31">
        <v>2877</v>
      </c>
      <c r="L89" s="31">
        <v>2816.2</v>
      </c>
      <c r="M89" s="31">
        <v>5.74792</v>
      </c>
      <c r="N89" s="1"/>
      <c r="O89" s="1"/>
    </row>
    <row r="90" spans="1:15" ht="12.75" customHeight="1">
      <c r="A90" s="51">
        <v>81</v>
      </c>
      <c r="B90" s="53" t="s">
        <v>120</v>
      </c>
      <c r="C90" s="31">
        <v>2372.6</v>
      </c>
      <c r="D90" s="36">
        <v>2356.266666666667</v>
      </c>
      <c r="E90" s="36">
        <v>2326.5333333333338</v>
      </c>
      <c r="F90" s="36">
        <v>2280.4666666666667</v>
      </c>
      <c r="G90" s="36">
        <v>2250.7333333333336</v>
      </c>
      <c r="H90" s="36">
        <v>2402.333333333334</v>
      </c>
      <c r="I90" s="36">
        <v>2432.0666666666666</v>
      </c>
      <c r="J90" s="36">
        <v>2478.133333333334</v>
      </c>
      <c r="K90" s="31">
        <v>2386</v>
      </c>
      <c r="L90" s="31">
        <v>2310.2</v>
      </c>
      <c r="M90" s="31">
        <v>11.81205</v>
      </c>
      <c r="N90" s="1"/>
      <c r="O90" s="1"/>
    </row>
    <row r="91" spans="1:15" ht="12.75" customHeight="1">
      <c r="A91" s="51">
        <v>82</v>
      </c>
      <c r="B91" s="53" t="s">
        <v>386</v>
      </c>
      <c r="C91" s="31">
        <v>3217.8</v>
      </c>
      <c r="D91" s="36">
        <v>3210.7833333333333</v>
      </c>
      <c r="E91" s="36">
        <v>3189.0666666666666</v>
      </c>
      <c r="F91" s="36">
        <v>3160.3333333333335</v>
      </c>
      <c r="G91" s="36">
        <v>3138.616666666667</v>
      </c>
      <c r="H91" s="36">
        <v>3239.5166666666664</v>
      </c>
      <c r="I91" s="36">
        <v>3261.2333333333327</v>
      </c>
      <c r="J91" s="36">
        <v>3289.9666666666662</v>
      </c>
      <c r="K91" s="31">
        <v>3232.5</v>
      </c>
      <c r="L91" s="31">
        <v>3182.05</v>
      </c>
      <c r="M91" s="31">
        <v>0.26182</v>
      </c>
      <c r="N91" s="1"/>
      <c r="O91" s="1"/>
    </row>
    <row r="92" spans="1:15" ht="12.75" customHeight="1">
      <c r="A92" s="51">
        <v>83</v>
      </c>
      <c r="B92" s="53" t="s">
        <v>121</v>
      </c>
      <c r="C92" s="31">
        <v>550.9</v>
      </c>
      <c r="D92" s="36">
        <v>547.9666666666666</v>
      </c>
      <c r="E92" s="36">
        <v>542.2333333333331</v>
      </c>
      <c r="F92" s="36">
        <v>533.5666666666665</v>
      </c>
      <c r="G92" s="36">
        <v>527.833333333333</v>
      </c>
      <c r="H92" s="36">
        <v>556.6333333333332</v>
      </c>
      <c r="I92" s="36">
        <v>562.3666666666666</v>
      </c>
      <c r="J92" s="36">
        <v>571.0333333333333</v>
      </c>
      <c r="K92" s="31">
        <v>553.7</v>
      </c>
      <c r="L92" s="31">
        <v>539.3</v>
      </c>
      <c r="M92" s="31">
        <v>8.10601</v>
      </c>
      <c r="N92" s="1"/>
      <c r="O92" s="1"/>
    </row>
    <row r="93" spans="1:15" ht="12.75" customHeight="1">
      <c r="A93" s="51">
        <v>84</v>
      </c>
      <c r="B93" s="53" t="s">
        <v>124</v>
      </c>
      <c r="C93" s="31">
        <v>1348.15</v>
      </c>
      <c r="D93" s="36">
        <v>1344.8166666666666</v>
      </c>
      <c r="E93" s="36">
        <v>1331.8333333333333</v>
      </c>
      <c r="F93" s="36">
        <v>1315.5166666666667</v>
      </c>
      <c r="G93" s="36">
        <v>1302.5333333333333</v>
      </c>
      <c r="H93" s="36">
        <v>1361.1333333333332</v>
      </c>
      <c r="I93" s="36">
        <v>1374.1166666666668</v>
      </c>
      <c r="J93" s="36">
        <v>1390.4333333333332</v>
      </c>
      <c r="K93" s="31">
        <v>1357.8</v>
      </c>
      <c r="L93" s="31">
        <v>1328.5</v>
      </c>
      <c r="M93" s="31">
        <v>50.55915</v>
      </c>
      <c r="N93" s="1"/>
      <c r="O93" s="1"/>
    </row>
    <row r="94" spans="1:15" ht="12.75" customHeight="1">
      <c r="A94" s="51">
        <v>85</v>
      </c>
      <c r="B94" s="53" t="s">
        <v>125</v>
      </c>
      <c r="C94" s="31">
        <v>3854.95</v>
      </c>
      <c r="D94" s="36">
        <v>3826.6666666666665</v>
      </c>
      <c r="E94" s="36">
        <v>3793.333333333333</v>
      </c>
      <c r="F94" s="36">
        <v>3731.7166666666667</v>
      </c>
      <c r="G94" s="36">
        <v>3698.383333333333</v>
      </c>
      <c r="H94" s="36">
        <v>3888.283333333333</v>
      </c>
      <c r="I94" s="36">
        <v>3921.616666666666</v>
      </c>
      <c r="J94" s="36">
        <v>3983.2333333333327</v>
      </c>
      <c r="K94" s="31">
        <v>3860</v>
      </c>
      <c r="L94" s="31">
        <v>3765.05</v>
      </c>
      <c r="M94" s="31">
        <v>2.5992</v>
      </c>
      <c r="N94" s="1"/>
      <c r="O94" s="1"/>
    </row>
    <row r="95" spans="1:15" ht="12.75" customHeight="1">
      <c r="A95" s="51">
        <v>86</v>
      </c>
      <c r="B95" s="53" t="s">
        <v>126</v>
      </c>
      <c r="C95" s="31">
        <v>1460.25</v>
      </c>
      <c r="D95" s="36">
        <v>1452.7666666666667</v>
      </c>
      <c r="E95" s="36">
        <v>1442.9833333333333</v>
      </c>
      <c r="F95" s="36">
        <v>1425.7166666666667</v>
      </c>
      <c r="G95" s="36">
        <v>1415.9333333333334</v>
      </c>
      <c r="H95" s="36">
        <v>1470.0333333333333</v>
      </c>
      <c r="I95" s="36">
        <v>1479.8166666666666</v>
      </c>
      <c r="J95" s="36">
        <v>1497.0833333333333</v>
      </c>
      <c r="K95" s="31">
        <v>1462.55</v>
      </c>
      <c r="L95" s="31">
        <v>1435.5</v>
      </c>
      <c r="M95" s="31">
        <v>174.72618</v>
      </c>
      <c r="N95" s="1"/>
      <c r="O95" s="1"/>
    </row>
    <row r="96" spans="1:15" ht="12.75" customHeight="1">
      <c r="A96" s="51">
        <v>87</v>
      </c>
      <c r="B96" s="53" t="s">
        <v>127</v>
      </c>
      <c r="C96" s="31">
        <v>567.05</v>
      </c>
      <c r="D96" s="36">
        <v>561.9833333333333</v>
      </c>
      <c r="E96" s="36">
        <v>555.7666666666667</v>
      </c>
      <c r="F96" s="36">
        <v>544.4833333333333</v>
      </c>
      <c r="G96" s="36">
        <v>538.2666666666667</v>
      </c>
      <c r="H96" s="36">
        <v>573.2666666666667</v>
      </c>
      <c r="I96" s="36">
        <v>579.4833333333333</v>
      </c>
      <c r="J96" s="36">
        <v>590.7666666666667</v>
      </c>
      <c r="K96" s="31">
        <v>568.2</v>
      </c>
      <c r="L96" s="31">
        <v>550.7</v>
      </c>
      <c r="M96" s="31">
        <v>45.43902</v>
      </c>
      <c r="N96" s="1"/>
      <c r="O96" s="1"/>
    </row>
    <row r="97" spans="1:15" ht="12.75" customHeight="1">
      <c r="A97" s="51">
        <v>88</v>
      </c>
      <c r="B97" s="53" t="s">
        <v>123</v>
      </c>
      <c r="C97" s="31">
        <v>1777.7</v>
      </c>
      <c r="D97" s="36">
        <v>1771.6333333333332</v>
      </c>
      <c r="E97" s="36">
        <v>1758.2666666666664</v>
      </c>
      <c r="F97" s="36">
        <v>1738.8333333333333</v>
      </c>
      <c r="G97" s="36">
        <v>1725.4666666666665</v>
      </c>
      <c r="H97" s="36">
        <v>1791.0666666666664</v>
      </c>
      <c r="I97" s="36">
        <v>1804.4333333333332</v>
      </c>
      <c r="J97" s="36">
        <v>1823.8666666666663</v>
      </c>
      <c r="K97" s="31">
        <v>1785</v>
      </c>
      <c r="L97" s="31">
        <v>1752.2</v>
      </c>
      <c r="M97" s="31">
        <v>11.34916</v>
      </c>
      <c r="N97" s="1"/>
      <c r="O97" s="1"/>
    </row>
    <row r="98" spans="1:15" ht="12.75" customHeight="1">
      <c r="A98" s="51">
        <v>89</v>
      </c>
      <c r="B98" s="53" t="s">
        <v>128</v>
      </c>
      <c r="C98" s="31">
        <v>5141.35</v>
      </c>
      <c r="D98" s="36">
        <v>5112.666666666667</v>
      </c>
      <c r="E98" s="36">
        <v>5070.383333333334</v>
      </c>
      <c r="F98" s="36">
        <v>4999.416666666667</v>
      </c>
      <c r="G98" s="36">
        <v>4957.133333333334</v>
      </c>
      <c r="H98" s="36">
        <v>5183.633333333334</v>
      </c>
      <c r="I98" s="36">
        <v>5225.916666666667</v>
      </c>
      <c r="J98" s="36">
        <v>5296.883333333334</v>
      </c>
      <c r="K98" s="31">
        <v>5154.95</v>
      </c>
      <c r="L98" s="31">
        <v>5041.7</v>
      </c>
      <c r="M98" s="31">
        <v>12.96732</v>
      </c>
      <c r="N98" s="1"/>
      <c r="O98" s="1"/>
    </row>
    <row r="99" spans="1:15" ht="12.75" customHeight="1">
      <c r="A99" s="51">
        <v>90</v>
      </c>
      <c r="B99" s="53" t="s">
        <v>130</v>
      </c>
      <c r="C99" s="31">
        <v>653.35</v>
      </c>
      <c r="D99" s="36">
        <v>654.1999999999999</v>
      </c>
      <c r="E99" s="36">
        <v>642.3999999999999</v>
      </c>
      <c r="F99" s="36">
        <v>631.4499999999999</v>
      </c>
      <c r="G99" s="36">
        <v>619.6499999999999</v>
      </c>
      <c r="H99" s="36">
        <v>665.1499999999999</v>
      </c>
      <c r="I99" s="36">
        <v>676.9499999999998</v>
      </c>
      <c r="J99" s="36">
        <v>687.8999999999999</v>
      </c>
      <c r="K99" s="31">
        <v>666</v>
      </c>
      <c r="L99" s="31">
        <v>643.25</v>
      </c>
      <c r="M99" s="31">
        <v>87.81056</v>
      </c>
      <c r="N99" s="1"/>
      <c r="O99" s="1"/>
    </row>
    <row r="100" spans="1:15" ht="12.75" customHeight="1">
      <c r="A100" s="51">
        <v>91</v>
      </c>
      <c r="B100" s="53" t="s">
        <v>122</v>
      </c>
      <c r="C100" s="31">
        <v>4603.7</v>
      </c>
      <c r="D100" s="36">
        <v>4472.366666666666</v>
      </c>
      <c r="E100" s="36">
        <v>4288.333333333332</v>
      </c>
      <c r="F100" s="36">
        <v>3972.9666666666662</v>
      </c>
      <c r="G100" s="36">
        <v>3788.9333333333325</v>
      </c>
      <c r="H100" s="36">
        <v>4787.733333333332</v>
      </c>
      <c r="I100" s="36">
        <v>4971.766666666666</v>
      </c>
      <c r="J100" s="36">
        <v>5287.133333333331</v>
      </c>
      <c r="K100" s="31">
        <v>4656.4</v>
      </c>
      <c r="L100" s="31">
        <v>4157</v>
      </c>
      <c r="M100" s="31">
        <v>100.28325</v>
      </c>
      <c r="N100" s="1"/>
      <c r="O100" s="1"/>
    </row>
    <row r="101" spans="1:15" ht="12.75" customHeight="1">
      <c r="A101" s="51">
        <v>92</v>
      </c>
      <c r="B101" s="53" t="s">
        <v>132</v>
      </c>
      <c r="C101" s="31">
        <v>498.9</v>
      </c>
      <c r="D101" s="36">
        <v>500.73333333333335</v>
      </c>
      <c r="E101" s="36">
        <v>488.4666666666667</v>
      </c>
      <c r="F101" s="36">
        <v>478.03333333333336</v>
      </c>
      <c r="G101" s="36">
        <v>465.7666666666667</v>
      </c>
      <c r="H101" s="36">
        <v>511.1666666666667</v>
      </c>
      <c r="I101" s="36">
        <v>523.4333333333334</v>
      </c>
      <c r="J101" s="36">
        <v>533.8666666666667</v>
      </c>
      <c r="K101" s="31">
        <v>513</v>
      </c>
      <c r="L101" s="31">
        <v>490.3</v>
      </c>
      <c r="M101" s="31">
        <v>61.71592</v>
      </c>
      <c r="N101" s="1"/>
      <c r="O101" s="1"/>
    </row>
    <row r="102" spans="1:15" ht="12.75" customHeight="1">
      <c r="A102" s="51">
        <v>93</v>
      </c>
      <c r="B102" s="53" t="s">
        <v>133</v>
      </c>
      <c r="C102" s="31">
        <v>2343.15</v>
      </c>
      <c r="D102" s="36">
        <v>2330.866666666667</v>
      </c>
      <c r="E102" s="36">
        <v>2313.6333333333337</v>
      </c>
      <c r="F102" s="36">
        <v>2284.116666666667</v>
      </c>
      <c r="G102" s="36">
        <v>2266.8833333333337</v>
      </c>
      <c r="H102" s="36">
        <v>2360.3833333333337</v>
      </c>
      <c r="I102" s="36">
        <v>2377.6166666666672</v>
      </c>
      <c r="J102" s="36">
        <v>2407.1333333333337</v>
      </c>
      <c r="K102" s="31">
        <v>2348.1</v>
      </c>
      <c r="L102" s="31">
        <v>2301.35</v>
      </c>
      <c r="M102" s="31">
        <v>18.80021</v>
      </c>
      <c r="N102" s="1"/>
      <c r="O102" s="1"/>
    </row>
    <row r="103" spans="1:15" ht="12.75" customHeight="1">
      <c r="A103" s="51">
        <v>94</v>
      </c>
      <c r="B103" s="53" t="s">
        <v>135</v>
      </c>
      <c r="C103" s="31">
        <v>1131.05</v>
      </c>
      <c r="D103" s="36">
        <v>1126.8</v>
      </c>
      <c r="E103" s="36">
        <v>1117.05</v>
      </c>
      <c r="F103" s="36">
        <v>1103.05</v>
      </c>
      <c r="G103" s="36">
        <v>1093.3</v>
      </c>
      <c r="H103" s="36">
        <v>1140.8</v>
      </c>
      <c r="I103" s="36">
        <v>1150.55</v>
      </c>
      <c r="J103" s="36">
        <v>1164.55</v>
      </c>
      <c r="K103" s="31">
        <v>1136.55</v>
      </c>
      <c r="L103" s="31">
        <v>1112.8</v>
      </c>
      <c r="M103" s="31">
        <v>142.65565</v>
      </c>
      <c r="N103" s="1"/>
      <c r="O103" s="1"/>
    </row>
    <row r="104" spans="1:15" ht="12.75" customHeight="1">
      <c r="A104" s="51">
        <v>95</v>
      </c>
      <c r="B104" s="53" t="s">
        <v>136</v>
      </c>
      <c r="C104" s="31">
        <v>1676.8</v>
      </c>
      <c r="D104" s="36">
        <v>1669.3</v>
      </c>
      <c r="E104" s="36">
        <v>1658.6</v>
      </c>
      <c r="F104" s="36">
        <v>1640.3999999999999</v>
      </c>
      <c r="G104" s="36">
        <v>1629.6999999999998</v>
      </c>
      <c r="H104" s="36">
        <v>1687.5</v>
      </c>
      <c r="I104" s="36">
        <v>1698.2000000000003</v>
      </c>
      <c r="J104" s="36">
        <v>1716.4</v>
      </c>
      <c r="K104" s="31">
        <v>1680</v>
      </c>
      <c r="L104" s="31">
        <v>1651.1</v>
      </c>
      <c r="M104" s="31">
        <v>3.89375</v>
      </c>
      <c r="N104" s="1"/>
      <c r="O104" s="1"/>
    </row>
    <row r="105" spans="1:15" ht="12.75" customHeight="1">
      <c r="A105" s="51">
        <v>96</v>
      </c>
      <c r="B105" s="53" t="s">
        <v>137</v>
      </c>
      <c r="C105" s="31">
        <v>590.05</v>
      </c>
      <c r="D105" s="36">
        <v>587.75</v>
      </c>
      <c r="E105" s="36">
        <v>583.7</v>
      </c>
      <c r="F105" s="36">
        <v>577.35</v>
      </c>
      <c r="G105" s="36">
        <v>573.3000000000001</v>
      </c>
      <c r="H105" s="36">
        <v>594.1</v>
      </c>
      <c r="I105" s="36">
        <v>598.15</v>
      </c>
      <c r="J105" s="36">
        <v>604.5</v>
      </c>
      <c r="K105" s="31">
        <v>591.8</v>
      </c>
      <c r="L105" s="31">
        <v>581.4</v>
      </c>
      <c r="M105" s="31">
        <v>8.57053</v>
      </c>
      <c r="N105" s="1"/>
      <c r="O105" s="1"/>
    </row>
    <row r="106" spans="1:15" ht="12.75" customHeight="1">
      <c r="A106" s="51">
        <v>97</v>
      </c>
      <c r="B106" s="53" t="s">
        <v>140</v>
      </c>
      <c r="C106" s="31">
        <v>77.05</v>
      </c>
      <c r="D106" s="36">
        <v>77.03333333333333</v>
      </c>
      <c r="E106" s="36">
        <v>76.61666666666666</v>
      </c>
      <c r="F106" s="36">
        <v>76.18333333333332</v>
      </c>
      <c r="G106" s="36">
        <v>75.76666666666665</v>
      </c>
      <c r="H106" s="36">
        <v>77.46666666666667</v>
      </c>
      <c r="I106" s="36">
        <v>77.88333333333335</v>
      </c>
      <c r="J106" s="36">
        <v>78.31666666666668</v>
      </c>
      <c r="K106" s="31">
        <v>77.45</v>
      </c>
      <c r="L106" s="31">
        <v>76.6</v>
      </c>
      <c r="M106" s="31">
        <v>456.68074</v>
      </c>
      <c r="N106" s="1"/>
      <c r="O106" s="1"/>
    </row>
    <row r="107" spans="1:15" ht="12.75" customHeight="1">
      <c r="A107" s="51">
        <v>98</v>
      </c>
      <c r="B107" s="53" t="s">
        <v>154</v>
      </c>
      <c r="C107" s="31">
        <v>431.45</v>
      </c>
      <c r="D107" s="36">
        <v>428.9833333333333</v>
      </c>
      <c r="E107" s="36">
        <v>425.36666666666656</v>
      </c>
      <c r="F107" s="36">
        <v>419.28333333333325</v>
      </c>
      <c r="G107" s="36">
        <v>415.6666666666665</v>
      </c>
      <c r="H107" s="36">
        <v>435.0666666666666</v>
      </c>
      <c r="I107" s="36">
        <v>438.6833333333333</v>
      </c>
      <c r="J107" s="36">
        <v>444.76666666666665</v>
      </c>
      <c r="K107" s="31">
        <v>432.6</v>
      </c>
      <c r="L107" s="31">
        <v>422.9</v>
      </c>
      <c r="M107" s="31">
        <v>230.25186</v>
      </c>
      <c r="N107" s="1"/>
      <c r="O107" s="1"/>
    </row>
    <row r="108" spans="1:15" ht="12.75" customHeight="1">
      <c r="A108" s="51">
        <v>99</v>
      </c>
      <c r="B108" s="53" t="s">
        <v>277</v>
      </c>
      <c r="C108" s="31">
        <v>539.9</v>
      </c>
      <c r="D108" s="36">
        <v>536.7333333333332</v>
      </c>
      <c r="E108" s="36">
        <v>529.0166666666664</v>
      </c>
      <c r="F108" s="36">
        <v>518.1333333333332</v>
      </c>
      <c r="G108" s="36">
        <v>510.4166666666664</v>
      </c>
      <c r="H108" s="36">
        <v>547.6166666666664</v>
      </c>
      <c r="I108" s="36">
        <v>555.3333333333334</v>
      </c>
      <c r="J108" s="36">
        <v>566.2166666666665</v>
      </c>
      <c r="K108" s="31">
        <v>544.45</v>
      </c>
      <c r="L108" s="31">
        <v>525.85</v>
      </c>
      <c r="M108" s="31">
        <v>18.68422</v>
      </c>
      <c r="N108" s="1"/>
      <c r="O108" s="1"/>
    </row>
    <row r="109" spans="1:15" ht="12.75" customHeight="1">
      <c r="A109" s="51">
        <v>100</v>
      </c>
      <c r="B109" s="53" t="s">
        <v>143</v>
      </c>
      <c r="C109" s="31">
        <v>568.8</v>
      </c>
      <c r="D109" s="36">
        <v>568.4</v>
      </c>
      <c r="E109" s="36">
        <v>562</v>
      </c>
      <c r="F109" s="36">
        <v>555.2</v>
      </c>
      <c r="G109" s="36">
        <v>548.8000000000001</v>
      </c>
      <c r="H109" s="36">
        <v>575.1999999999999</v>
      </c>
      <c r="I109" s="36">
        <v>581.5999999999998</v>
      </c>
      <c r="J109" s="36">
        <v>588.3999999999999</v>
      </c>
      <c r="K109" s="31">
        <v>574.8</v>
      </c>
      <c r="L109" s="31">
        <v>561.6</v>
      </c>
      <c r="M109" s="31">
        <v>29.41336</v>
      </c>
      <c r="N109" s="1"/>
      <c r="O109" s="1"/>
    </row>
    <row r="110" spans="1:15" ht="12.75" customHeight="1">
      <c r="A110" s="51">
        <v>101</v>
      </c>
      <c r="B110" s="53" t="s">
        <v>151</v>
      </c>
      <c r="C110" s="31">
        <v>162.85</v>
      </c>
      <c r="D110" s="36">
        <v>162.79999999999998</v>
      </c>
      <c r="E110" s="36">
        <v>161.19999999999996</v>
      </c>
      <c r="F110" s="36">
        <v>159.54999999999998</v>
      </c>
      <c r="G110" s="36">
        <v>157.94999999999996</v>
      </c>
      <c r="H110" s="36">
        <v>164.44999999999996</v>
      </c>
      <c r="I110" s="36">
        <v>166.04999999999998</v>
      </c>
      <c r="J110" s="36">
        <v>167.69999999999996</v>
      </c>
      <c r="K110" s="31">
        <v>164.4</v>
      </c>
      <c r="L110" s="31">
        <v>161.15</v>
      </c>
      <c r="M110" s="31">
        <v>230.1712</v>
      </c>
      <c r="N110" s="1"/>
      <c r="O110" s="1"/>
    </row>
    <row r="111" spans="1:15" ht="12.75" customHeight="1">
      <c r="A111" s="51">
        <v>102</v>
      </c>
      <c r="B111" s="53" t="s">
        <v>153</v>
      </c>
      <c r="C111" s="31">
        <v>1040.5</v>
      </c>
      <c r="D111" s="36">
        <v>1038.1</v>
      </c>
      <c r="E111" s="36">
        <v>1031.4999999999998</v>
      </c>
      <c r="F111" s="36">
        <v>1022.4999999999998</v>
      </c>
      <c r="G111" s="36">
        <v>1015.8999999999996</v>
      </c>
      <c r="H111" s="36">
        <v>1047.1</v>
      </c>
      <c r="I111" s="36">
        <v>1053.7000000000003</v>
      </c>
      <c r="J111" s="36">
        <v>1062.7</v>
      </c>
      <c r="K111" s="31">
        <v>1044.7</v>
      </c>
      <c r="L111" s="31">
        <v>1029.1</v>
      </c>
      <c r="M111" s="31">
        <v>16.62931</v>
      </c>
      <c r="N111" s="1"/>
      <c r="O111" s="1"/>
    </row>
    <row r="112" spans="1:15" ht="12.75" customHeight="1">
      <c r="A112" s="51">
        <v>103</v>
      </c>
      <c r="B112" s="53" t="s">
        <v>402</v>
      </c>
      <c r="C112" s="31">
        <v>157.65</v>
      </c>
      <c r="D112" s="36">
        <v>157.58333333333334</v>
      </c>
      <c r="E112" s="36">
        <v>155.66666666666669</v>
      </c>
      <c r="F112" s="36">
        <v>153.68333333333334</v>
      </c>
      <c r="G112" s="36">
        <v>151.76666666666668</v>
      </c>
      <c r="H112" s="36">
        <v>159.5666666666667</v>
      </c>
      <c r="I112" s="36">
        <v>161.48333333333338</v>
      </c>
      <c r="J112" s="36">
        <v>163.4666666666667</v>
      </c>
      <c r="K112" s="31">
        <v>159.5</v>
      </c>
      <c r="L112" s="31">
        <v>155.6</v>
      </c>
      <c r="M112" s="31">
        <v>449.97396</v>
      </c>
      <c r="N112" s="1"/>
      <c r="O112" s="1"/>
    </row>
    <row r="113" spans="1:15" ht="12.75" customHeight="1">
      <c r="A113" s="51">
        <v>104</v>
      </c>
      <c r="B113" s="53" t="s">
        <v>142</v>
      </c>
      <c r="C113" s="31">
        <v>440.3</v>
      </c>
      <c r="D113" s="36">
        <v>440.5833333333333</v>
      </c>
      <c r="E113" s="36">
        <v>436.26666666666665</v>
      </c>
      <c r="F113" s="36">
        <v>432.23333333333335</v>
      </c>
      <c r="G113" s="36">
        <v>427.9166666666667</v>
      </c>
      <c r="H113" s="36">
        <v>444.6166666666666</v>
      </c>
      <c r="I113" s="36">
        <v>448.93333333333334</v>
      </c>
      <c r="J113" s="36">
        <v>452.9666666666666</v>
      </c>
      <c r="K113" s="31">
        <v>444.9</v>
      </c>
      <c r="L113" s="31">
        <v>436.55</v>
      </c>
      <c r="M113" s="31">
        <v>10.22423</v>
      </c>
      <c r="N113" s="1"/>
      <c r="O113" s="1"/>
    </row>
    <row r="114" spans="1:15" ht="12.75" customHeight="1">
      <c r="A114" s="51">
        <v>105</v>
      </c>
      <c r="B114" s="53" t="s">
        <v>148</v>
      </c>
      <c r="C114" s="31">
        <v>341</v>
      </c>
      <c r="D114" s="36">
        <v>340.7833333333333</v>
      </c>
      <c r="E114" s="36">
        <v>337.7666666666666</v>
      </c>
      <c r="F114" s="36">
        <v>334.5333333333333</v>
      </c>
      <c r="G114" s="36">
        <v>331.5166666666666</v>
      </c>
      <c r="H114" s="36">
        <v>344.0166666666666</v>
      </c>
      <c r="I114" s="36">
        <v>347.03333333333325</v>
      </c>
      <c r="J114" s="36">
        <v>350.2666666666666</v>
      </c>
      <c r="K114" s="31">
        <v>343.8</v>
      </c>
      <c r="L114" s="31">
        <v>337.55</v>
      </c>
      <c r="M114" s="31">
        <v>66.88038</v>
      </c>
      <c r="N114" s="1"/>
      <c r="O114" s="1"/>
    </row>
    <row r="115" spans="1:15" ht="12.75" customHeight="1">
      <c r="A115" s="51">
        <v>106</v>
      </c>
      <c r="B115" s="53" t="s">
        <v>147</v>
      </c>
      <c r="C115" s="31">
        <v>1408.75</v>
      </c>
      <c r="D115" s="36">
        <v>1406.4666666666665</v>
      </c>
      <c r="E115" s="36">
        <v>1387.933333333333</v>
      </c>
      <c r="F115" s="36">
        <v>1367.1166666666666</v>
      </c>
      <c r="G115" s="36">
        <v>1348.583333333333</v>
      </c>
      <c r="H115" s="36">
        <v>1427.2833333333328</v>
      </c>
      <c r="I115" s="36">
        <v>1445.8166666666662</v>
      </c>
      <c r="J115" s="36">
        <v>1466.6333333333328</v>
      </c>
      <c r="K115" s="31">
        <v>1425</v>
      </c>
      <c r="L115" s="31">
        <v>1385.65</v>
      </c>
      <c r="M115" s="31">
        <v>56.66243</v>
      </c>
      <c r="N115" s="1"/>
      <c r="O115" s="1"/>
    </row>
    <row r="116" spans="1:15" ht="12.75" customHeight="1">
      <c r="A116" s="51">
        <v>107</v>
      </c>
      <c r="B116" s="53" t="s">
        <v>182</v>
      </c>
      <c r="C116" s="31">
        <v>5866.75</v>
      </c>
      <c r="D116" s="36">
        <v>5825.599999999999</v>
      </c>
      <c r="E116" s="36">
        <v>5651.199999999999</v>
      </c>
      <c r="F116" s="36">
        <v>5435.65</v>
      </c>
      <c r="G116" s="36">
        <v>5261.249999999999</v>
      </c>
      <c r="H116" s="36">
        <v>6041.149999999999</v>
      </c>
      <c r="I116" s="36">
        <v>6215.549999999998</v>
      </c>
      <c r="J116" s="36">
        <v>6431.0999999999985</v>
      </c>
      <c r="K116" s="31">
        <v>6000</v>
      </c>
      <c r="L116" s="31">
        <v>5610.05</v>
      </c>
      <c r="M116" s="31">
        <v>4.50051</v>
      </c>
      <c r="N116" s="1"/>
      <c r="O116" s="1"/>
    </row>
    <row r="117" spans="1:15" ht="12.75" customHeight="1">
      <c r="A117" s="51">
        <v>108</v>
      </c>
      <c r="B117" s="53" t="s">
        <v>149</v>
      </c>
      <c r="C117" s="31">
        <v>1453.35</v>
      </c>
      <c r="D117" s="36">
        <v>1445.3666666666668</v>
      </c>
      <c r="E117" s="36">
        <v>1434.9833333333336</v>
      </c>
      <c r="F117" s="36">
        <v>1416.6166666666668</v>
      </c>
      <c r="G117" s="36">
        <v>1406.2333333333336</v>
      </c>
      <c r="H117" s="36">
        <v>1463.7333333333336</v>
      </c>
      <c r="I117" s="36">
        <v>1474.1166666666668</v>
      </c>
      <c r="J117" s="36">
        <v>1492.4833333333336</v>
      </c>
      <c r="K117" s="31">
        <v>1455.75</v>
      </c>
      <c r="L117" s="31">
        <v>1427</v>
      </c>
      <c r="M117" s="31">
        <v>92.49145</v>
      </c>
      <c r="N117" s="1"/>
      <c r="O117" s="1"/>
    </row>
    <row r="118" spans="1:15" ht="12.75" customHeight="1">
      <c r="A118" s="51">
        <v>109</v>
      </c>
      <c r="B118" s="53" t="s">
        <v>146</v>
      </c>
      <c r="C118" s="31">
        <v>4290.4</v>
      </c>
      <c r="D118" s="36">
        <v>4295.45</v>
      </c>
      <c r="E118" s="36">
        <v>4256.95</v>
      </c>
      <c r="F118" s="36">
        <v>4223.5</v>
      </c>
      <c r="G118" s="36">
        <v>4185</v>
      </c>
      <c r="H118" s="36">
        <v>4328.9</v>
      </c>
      <c r="I118" s="36">
        <v>4367.4</v>
      </c>
      <c r="J118" s="36">
        <v>4400.849999999999</v>
      </c>
      <c r="K118" s="31">
        <v>4333.95</v>
      </c>
      <c r="L118" s="31">
        <v>4262</v>
      </c>
      <c r="M118" s="31">
        <v>5.87188</v>
      </c>
      <c r="N118" s="1"/>
      <c r="O118" s="1"/>
    </row>
    <row r="119" spans="1:15" ht="12.75" customHeight="1">
      <c r="A119" s="51">
        <v>110</v>
      </c>
      <c r="B119" s="53" t="s">
        <v>152</v>
      </c>
      <c r="C119" s="31">
        <v>1287.5</v>
      </c>
      <c r="D119" s="36">
        <v>1283.7333333333333</v>
      </c>
      <c r="E119" s="36">
        <v>1273.5666666666666</v>
      </c>
      <c r="F119" s="36">
        <v>1259.6333333333332</v>
      </c>
      <c r="G119" s="36">
        <v>1249.4666666666665</v>
      </c>
      <c r="H119" s="36">
        <v>1297.6666666666667</v>
      </c>
      <c r="I119" s="36">
        <v>1307.8333333333333</v>
      </c>
      <c r="J119" s="36">
        <v>1321.7666666666669</v>
      </c>
      <c r="K119" s="31">
        <v>1293.9</v>
      </c>
      <c r="L119" s="31">
        <v>1269.8</v>
      </c>
      <c r="M119" s="31">
        <v>0.87052</v>
      </c>
      <c r="N119" s="1"/>
      <c r="O119" s="1"/>
    </row>
    <row r="120" spans="1:15" ht="12.75" customHeight="1">
      <c r="A120" s="51">
        <v>111</v>
      </c>
      <c r="B120" s="53" t="s">
        <v>278</v>
      </c>
      <c r="C120" s="31">
        <v>594.15</v>
      </c>
      <c r="D120" s="36">
        <v>598.8333333333334</v>
      </c>
      <c r="E120" s="36">
        <v>585.6666666666667</v>
      </c>
      <c r="F120" s="36">
        <v>577.1833333333334</v>
      </c>
      <c r="G120" s="36">
        <v>564.0166666666668</v>
      </c>
      <c r="H120" s="36">
        <v>607.3166666666667</v>
      </c>
      <c r="I120" s="36">
        <v>620.4833333333335</v>
      </c>
      <c r="J120" s="36">
        <v>628.9666666666667</v>
      </c>
      <c r="K120" s="31">
        <v>612</v>
      </c>
      <c r="L120" s="31">
        <v>590.35</v>
      </c>
      <c r="M120" s="31">
        <v>45.01917</v>
      </c>
      <c r="N120" s="1"/>
      <c r="O120" s="1"/>
    </row>
    <row r="121" spans="1:15" ht="12.75" customHeight="1">
      <c r="A121" s="51">
        <v>112</v>
      </c>
      <c r="B121" s="53" t="s">
        <v>157</v>
      </c>
      <c r="C121" s="31">
        <v>886.4</v>
      </c>
      <c r="D121" s="36">
        <v>879.7666666666668</v>
      </c>
      <c r="E121" s="36">
        <v>871.0833333333335</v>
      </c>
      <c r="F121" s="36">
        <v>855.7666666666668</v>
      </c>
      <c r="G121" s="36">
        <v>847.0833333333335</v>
      </c>
      <c r="H121" s="36">
        <v>895.0833333333335</v>
      </c>
      <c r="I121" s="36">
        <v>903.7666666666667</v>
      </c>
      <c r="J121" s="36">
        <v>919.0833333333335</v>
      </c>
      <c r="K121" s="31">
        <v>888.45</v>
      </c>
      <c r="L121" s="31">
        <v>864.45</v>
      </c>
      <c r="M121" s="31">
        <v>32.82175</v>
      </c>
      <c r="N121" s="1"/>
      <c r="O121" s="1"/>
    </row>
    <row r="122" spans="1:15" ht="12.75" customHeight="1">
      <c r="A122" s="51">
        <v>113</v>
      </c>
      <c r="B122" s="53" t="s">
        <v>155</v>
      </c>
      <c r="C122" s="31">
        <v>1005.25</v>
      </c>
      <c r="D122" s="36">
        <v>1002.8833333333333</v>
      </c>
      <c r="E122" s="36">
        <v>995.8166666666666</v>
      </c>
      <c r="F122" s="36">
        <v>986.3833333333333</v>
      </c>
      <c r="G122" s="36">
        <v>979.3166666666666</v>
      </c>
      <c r="H122" s="36">
        <v>1012.3166666666666</v>
      </c>
      <c r="I122" s="36">
        <v>1019.3833333333334</v>
      </c>
      <c r="J122" s="36">
        <v>1028.8166666666666</v>
      </c>
      <c r="K122" s="31">
        <v>1009.95</v>
      </c>
      <c r="L122" s="31">
        <v>993.45</v>
      </c>
      <c r="M122" s="31">
        <v>37.47123</v>
      </c>
      <c r="N122" s="1"/>
      <c r="O122" s="1"/>
    </row>
    <row r="123" spans="1:15" ht="12.75" customHeight="1">
      <c r="A123" s="51">
        <v>114</v>
      </c>
      <c r="B123" s="53" t="s">
        <v>158</v>
      </c>
      <c r="C123" s="31">
        <v>471.3</v>
      </c>
      <c r="D123" s="36">
        <v>469.2666666666667</v>
      </c>
      <c r="E123" s="36">
        <v>465.6833333333334</v>
      </c>
      <c r="F123" s="36">
        <v>460.06666666666666</v>
      </c>
      <c r="G123" s="36">
        <v>456.48333333333335</v>
      </c>
      <c r="H123" s="36">
        <v>474.88333333333344</v>
      </c>
      <c r="I123" s="36">
        <v>478.4666666666668</v>
      </c>
      <c r="J123" s="36">
        <v>484.0833333333335</v>
      </c>
      <c r="K123" s="31">
        <v>472.85</v>
      </c>
      <c r="L123" s="31">
        <v>463.65</v>
      </c>
      <c r="M123" s="31">
        <v>7.44649</v>
      </c>
      <c r="N123" s="1"/>
      <c r="O123" s="1"/>
    </row>
    <row r="124" spans="1:15" ht="12.75" customHeight="1">
      <c r="A124" s="51">
        <v>115</v>
      </c>
      <c r="B124" s="53" t="s">
        <v>417</v>
      </c>
      <c r="C124" s="31">
        <v>1529.4</v>
      </c>
      <c r="D124" s="36">
        <v>1527.0666666666666</v>
      </c>
      <c r="E124" s="36">
        <v>1504.2833333333333</v>
      </c>
      <c r="F124" s="36">
        <v>1479.1666666666667</v>
      </c>
      <c r="G124" s="36">
        <v>1456.3833333333334</v>
      </c>
      <c r="H124" s="36">
        <v>1552.1833333333332</v>
      </c>
      <c r="I124" s="36">
        <v>1574.9666666666665</v>
      </c>
      <c r="J124" s="36">
        <v>1600.083333333333</v>
      </c>
      <c r="K124" s="31">
        <v>1549.85</v>
      </c>
      <c r="L124" s="31">
        <v>1501.95</v>
      </c>
      <c r="M124" s="31">
        <v>12.87015</v>
      </c>
      <c r="N124" s="1"/>
      <c r="O124" s="1"/>
    </row>
    <row r="125" spans="1:15" ht="12.75" customHeight="1">
      <c r="A125" s="51">
        <v>116</v>
      </c>
      <c r="B125" s="53" t="s">
        <v>159</v>
      </c>
      <c r="C125" s="31">
        <v>1672.05</v>
      </c>
      <c r="D125" s="36">
        <v>1664.75</v>
      </c>
      <c r="E125" s="36">
        <v>1654.5</v>
      </c>
      <c r="F125" s="36">
        <v>1636.95</v>
      </c>
      <c r="G125" s="36">
        <v>1626.7</v>
      </c>
      <c r="H125" s="36">
        <v>1682.3</v>
      </c>
      <c r="I125" s="36">
        <v>1692.55</v>
      </c>
      <c r="J125" s="36">
        <v>1710.1</v>
      </c>
      <c r="K125" s="31">
        <v>1675</v>
      </c>
      <c r="L125" s="31">
        <v>1647.2</v>
      </c>
      <c r="M125" s="31">
        <v>69.98357</v>
      </c>
      <c r="N125" s="1"/>
      <c r="O125" s="1"/>
    </row>
    <row r="126" spans="1:15" ht="12.75" customHeight="1">
      <c r="A126" s="51">
        <v>117</v>
      </c>
      <c r="B126" s="53" t="s">
        <v>861</v>
      </c>
      <c r="C126" s="31">
        <v>158.75</v>
      </c>
      <c r="D126" s="36">
        <v>158.4333333333333</v>
      </c>
      <c r="E126" s="36">
        <v>156.9666666666666</v>
      </c>
      <c r="F126" s="36">
        <v>155.1833333333333</v>
      </c>
      <c r="G126" s="36">
        <v>153.7166666666666</v>
      </c>
      <c r="H126" s="36">
        <v>160.2166666666666</v>
      </c>
      <c r="I126" s="36">
        <v>161.6833333333333</v>
      </c>
      <c r="J126" s="36">
        <v>163.4666666666666</v>
      </c>
      <c r="K126" s="31">
        <v>159.9</v>
      </c>
      <c r="L126" s="31">
        <v>156.65</v>
      </c>
      <c r="M126" s="31">
        <v>17.72521</v>
      </c>
      <c r="N126" s="1"/>
      <c r="O126" s="1"/>
    </row>
    <row r="127" spans="1:15" ht="12.75" customHeight="1">
      <c r="A127" s="51">
        <v>118</v>
      </c>
      <c r="B127" s="53" t="s">
        <v>165</v>
      </c>
      <c r="C127" s="31">
        <v>4507.55</v>
      </c>
      <c r="D127" s="36">
        <v>4516.366666666667</v>
      </c>
      <c r="E127" s="36">
        <v>4466.183333333333</v>
      </c>
      <c r="F127" s="36">
        <v>4424.816666666667</v>
      </c>
      <c r="G127" s="36">
        <v>4374.633333333333</v>
      </c>
      <c r="H127" s="36">
        <v>4557.733333333334</v>
      </c>
      <c r="I127" s="36">
        <v>4607.916666666668</v>
      </c>
      <c r="J127" s="36">
        <v>4649.283333333334</v>
      </c>
      <c r="K127" s="31">
        <v>4566.55</v>
      </c>
      <c r="L127" s="31">
        <v>4475</v>
      </c>
      <c r="M127" s="31">
        <v>2.52819</v>
      </c>
      <c r="N127" s="1"/>
      <c r="O127" s="1"/>
    </row>
    <row r="128" spans="1:15" ht="12.75" customHeight="1">
      <c r="A128" s="51">
        <v>119</v>
      </c>
      <c r="B128" s="53" t="s">
        <v>162</v>
      </c>
      <c r="C128" s="31">
        <v>653.15</v>
      </c>
      <c r="D128" s="36">
        <v>645.1</v>
      </c>
      <c r="E128" s="36">
        <v>633.0500000000001</v>
      </c>
      <c r="F128" s="36">
        <v>612.95</v>
      </c>
      <c r="G128" s="36">
        <v>600.9000000000001</v>
      </c>
      <c r="H128" s="36">
        <v>665.2</v>
      </c>
      <c r="I128" s="36">
        <v>677.25</v>
      </c>
      <c r="J128" s="36">
        <v>697.35</v>
      </c>
      <c r="K128" s="31">
        <v>657.15</v>
      </c>
      <c r="L128" s="31">
        <v>625</v>
      </c>
      <c r="M128" s="31">
        <v>121.4619</v>
      </c>
      <c r="N128" s="1"/>
      <c r="O128" s="1"/>
    </row>
    <row r="129" spans="1:15" ht="12.75" customHeight="1">
      <c r="A129" s="51">
        <v>120</v>
      </c>
      <c r="B129" s="53" t="s">
        <v>164</v>
      </c>
      <c r="C129" s="31">
        <v>4771.2</v>
      </c>
      <c r="D129" s="36">
        <v>4741.016666666666</v>
      </c>
      <c r="E129" s="36">
        <v>4696.133333333333</v>
      </c>
      <c r="F129" s="36">
        <v>4621.066666666667</v>
      </c>
      <c r="G129" s="36">
        <v>4576.183333333333</v>
      </c>
      <c r="H129" s="36">
        <v>4816.083333333333</v>
      </c>
      <c r="I129" s="36">
        <v>4860.966666666666</v>
      </c>
      <c r="J129" s="36">
        <v>4936.033333333333</v>
      </c>
      <c r="K129" s="31">
        <v>4785.9</v>
      </c>
      <c r="L129" s="31">
        <v>4665.95</v>
      </c>
      <c r="M129" s="31">
        <v>6.12681</v>
      </c>
      <c r="N129" s="1"/>
      <c r="O129" s="1"/>
    </row>
    <row r="130" spans="1:15" ht="12.75" customHeight="1">
      <c r="A130" s="51">
        <v>121</v>
      </c>
      <c r="B130" s="53" t="s">
        <v>163</v>
      </c>
      <c r="C130" s="31">
        <v>3460.6</v>
      </c>
      <c r="D130" s="36">
        <v>3435.933333333333</v>
      </c>
      <c r="E130" s="36">
        <v>3403.366666666666</v>
      </c>
      <c r="F130" s="36">
        <v>3346.1333333333328</v>
      </c>
      <c r="G130" s="36">
        <v>3313.5666666666657</v>
      </c>
      <c r="H130" s="36">
        <v>3493.166666666666</v>
      </c>
      <c r="I130" s="36">
        <v>3525.7333333333327</v>
      </c>
      <c r="J130" s="36">
        <v>3582.9666666666662</v>
      </c>
      <c r="K130" s="31">
        <v>3468.5</v>
      </c>
      <c r="L130" s="31">
        <v>3378.7</v>
      </c>
      <c r="M130" s="31">
        <v>33.98714</v>
      </c>
      <c r="N130" s="1"/>
      <c r="O130" s="1"/>
    </row>
    <row r="131" spans="1:15" ht="12.75" customHeight="1">
      <c r="A131" s="51">
        <v>122</v>
      </c>
      <c r="B131" s="53" t="s">
        <v>161</v>
      </c>
      <c r="C131" s="31">
        <v>442.75</v>
      </c>
      <c r="D131" s="36">
        <v>441.25</v>
      </c>
      <c r="E131" s="36">
        <v>437.3</v>
      </c>
      <c r="F131" s="36">
        <v>431.85</v>
      </c>
      <c r="G131" s="36">
        <v>427.90000000000003</v>
      </c>
      <c r="H131" s="36">
        <v>446.7</v>
      </c>
      <c r="I131" s="36">
        <v>450.65000000000003</v>
      </c>
      <c r="J131" s="36">
        <v>456.09999999999997</v>
      </c>
      <c r="K131" s="31">
        <v>445.2</v>
      </c>
      <c r="L131" s="31">
        <v>435.8</v>
      </c>
      <c r="M131" s="31">
        <v>11.03816</v>
      </c>
      <c r="N131" s="1"/>
      <c r="O131" s="1"/>
    </row>
    <row r="132" spans="1:15" ht="12.75" customHeight="1">
      <c r="A132" s="51">
        <v>123</v>
      </c>
      <c r="B132" s="53" t="s">
        <v>279</v>
      </c>
      <c r="C132" s="31">
        <v>973.5</v>
      </c>
      <c r="D132" s="36">
        <v>980.5500000000001</v>
      </c>
      <c r="E132" s="36">
        <v>960.1500000000001</v>
      </c>
      <c r="F132" s="36">
        <v>946.8000000000001</v>
      </c>
      <c r="G132" s="36">
        <v>926.4000000000001</v>
      </c>
      <c r="H132" s="36">
        <v>993.9000000000001</v>
      </c>
      <c r="I132" s="36">
        <v>1014.3</v>
      </c>
      <c r="J132" s="36">
        <v>1027.65</v>
      </c>
      <c r="K132" s="31">
        <v>1000.95</v>
      </c>
      <c r="L132" s="31">
        <v>967.2</v>
      </c>
      <c r="M132" s="31">
        <v>22.92001</v>
      </c>
      <c r="N132" s="1"/>
      <c r="O132" s="1"/>
    </row>
    <row r="133" spans="1:15" ht="12.75" customHeight="1">
      <c r="A133" s="51">
        <v>124</v>
      </c>
      <c r="B133" s="53" t="s">
        <v>166</v>
      </c>
      <c r="C133" s="31">
        <v>1662.95</v>
      </c>
      <c r="D133" s="36">
        <v>1668.1666666666667</v>
      </c>
      <c r="E133" s="36">
        <v>1641.7833333333335</v>
      </c>
      <c r="F133" s="36">
        <v>1620.6166666666668</v>
      </c>
      <c r="G133" s="36">
        <v>1594.2333333333336</v>
      </c>
      <c r="H133" s="36">
        <v>1689.3333333333335</v>
      </c>
      <c r="I133" s="36">
        <v>1715.7166666666667</v>
      </c>
      <c r="J133" s="36">
        <v>1736.8833333333334</v>
      </c>
      <c r="K133" s="31">
        <v>1694.55</v>
      </c>
      <c r="L133" s="31">
        <v>1647</v>
      </c>
      <c r="M133" s="31">
        <v>13.3836</v>
      </c>
      <c r="N133" s="1"/>
      <c r="O133" s="1"/>
    </row>
    <row r="134" spans="1:15" ht="12.75" customHeight="1">
      <c r="A134" s="51">
        <v>125</v>
      </c>
      <c r="B134" s="53" t="s">
        <v>179</v>
      </c>
      <c r="C134" s="31">
        <v>128964.3</v>
      </c>
      <c r="D134" s="36">
        <v>128388.09999999999</v>
      </c>
      <c r="E134" s="36">
        <v>127626.19999999998</v>
      </c>
      <c r="F134" s="36">
        <v>126288.09999999999</v>
      </c>
      <c r="G134" s="36">
        <v>125526.19999999998</v>
      </c>
      <c r="H134" s="36">
        <v>129726.19999999998</v>
      </c>
      <c r="I134" s="36">
        <v>130488.09999999998</v>
      </c>
      <c r="J134" s="36">
        <v>131826.19999999998</v>
      </c>
      <c r="K134" s="31">
        <v>129150</v>
      </c>
      <c r="L134" s="31">
        <v>127050</v>
      </c>
      <c r="M134" s="31">
        <v>0.0669</v>
      </c>
      <c r="N134" s="1"/>
      <c r="O134" s="1"/>
    </row>
    <row r="135" spans="1:15" ht="12.75" customHeight="1">
      <c r="A135" s="51">
        <v>126</v>
      </c>
      <c r="B135" s="53" t="s">
        <v>430</v>
      </c>
      <c r="C135" s="31">
        <v>1194.05</v>
      </c>
      <c r="D135" s="36">
        <v>1192.9666666666665</v>
      </c>
      <c r="E135" s="36">
        <v>1181.0333333333328</v>
      </c>
      <c r="F135" s="36">
        <v>1168.0166666666664</v>
      </c>
      <c r="G135" s="36">
        <v>1156.0833333333328</v>
      </c>
      <c r="H135" s="36">
        <v>1205.983333333333</v>
      </c>
      <c r="I135" s="36">
        <v>1217.9166666666667</v>
      </c>
      <c r="J135" s="36">
        <v>1230.933333333333</v>
      </c>
      <c r="K135" s="31">
        <v>1204.9</v>
      </c>
      <c r="L135" s="31">
        <v>1179.95</v>
      </c>
      <c r="M135" s="31">
        <v>11.55816</v>
      </c>
      <c r="N135" s="1"/>
      <c r="O135" s="1"/>
    </row>
    <row r="136" spans="1:15" ht="12.75" customHeight="1">
      <c r="A136" s="51">
        <v>127</v>
      </c>
      <c r="B136" s="53" t="s">
        <v>168</v>
      </c>
      <c r="C136" s="31">
        <v>266.65</v>
      </c>
      <c r="D136" s="36">
        <v>266.56666666666666</v>
      </c>
      <c r="E136" s="36">
        <v>264.8333333333333</v>
      </c>
      <c r="F136" s="36">
        <v>263.01666666666665</v>
      </c>
      <c r="G136" s="36">
        <v>261.2833333333333</v>
      </c>
      <c r="H136" s="36">
        <v>268.3833333333333</v>
      </c>
      <c r="I136" s="36">
        <v>270.1166666666667</v>
      </c>
      <c r="J136" s="36">
        <v>271.93333333333334</v>
      </c>
      <c r="K136" s="31">
        <v>268.3</v>
      </c>
      <c r="L136" s="31">
        <v>264.75</v>
      </c>
      <c r="M136" s="31">
        <v>25.99017</v>
      </c>
      <c r="N136" s="1"/>
      <c r="O136" s="1"/>
    </row>
    <row r="137" spans="1:15" ht="12.75" customHeight="1">
      <c r="A137" s="51">
        <v>128</v>
      </c>
      <c r="B137" s="53" t="s">
        <v>167</v>
      </c>
      <c r="C137" s="31">
        <v>2371.75</v>
      </c>
      <c r="D137" s="36">
        <v>2350.6166666666663</v>
      </c>
      <c r="E137" s="36">
        <v>2307.3333333333326</v>
      </c>
      <c r="F137" s="36">
        <v>2242.916666666666</v>
      </c>
      <c r="G137" s="36">
        <v>2199.6333333333323</v>
      </c>
      <c r="H137" s="36">
        <v>2415.033333333333</v>
      </c>
      <c r="I137" s="36">
        <v>2458.3166666666666</v>
      </c>
      <c r="J137" s="36">
        <v>2522.733333333333</v>
      </c>
      <c r="K137" s="31">
        <v>2393.9</v>
      </c>
      <c r="L137" s="31">
        <v>2286.2</v>
      </c>
      <c r="M137" s="31">
        <v>74.44517</v>
      </c>
      <c r="N137" s="1"/>
      <c r="O137" s="1"/>
    </row>
    <row r="138" spans="1:15" ht="12.75" customHeight="1">
      <c r="A138" s="51">
        <v>129</v>
      </c>
      <c r="B138" s="53" t="s">
        <v>806</v>
      </c>
      <c r="C138" s="31">
        <v>2092.55</v>
      </c>
      <c r="D138" s="36">
        <v>2150.516666666667</v>
      </c>
      <c r="E138" s="36">
        <v>2002.0333333333338</v>
      </c>
      <c r="F138" s="36">
        <v>1911.5166666666669</v>
      </c>
      <c r="G138" s="36">
        <v>1763.0333333333338</v>
      </c>
      <c r="H138" s="36">
        <v>2241.0333333333338</v>
      </c>
      <c r="I138" s="36">
        <v>2389.5166666666664</v>
      </c>
      <c r="J138" s="36">
        <v>2480.0333333333338</v>
      </c>
      <c r="K138" s="31">
        <v>2299</v>
      </c>
      <c r="L138" s="31">
        <v>2060</v>
      </c>
      <c r="M138" s="31">
        <v>34.62277</v>
      </c>
      <c r="N138" s="1"/>
      <c r="O138" s="1"/>
    </row>
    <row r="139" spans="1:15" ht="12.75" customHeight="1">
      <c r="A139" s="51">
        <v>130</v>
      </c>
      <c r="B139" s="53" t="s">
        <v>170</v>
      </c>
      <c r="C139" s="31">
        <v>591.25</v>
      </c>
      <c r="D139" s="36">
        <v>592.4333333333333</v>
      </c>
      <c r="E139" s="36">
        <v>583.8666666666666</v>
      </c>
      <c r="F139" s="36">
        <v>576.4833333333332</v>
      </c>
      <c r="G139" s="36">
        <v>567.9166666666665</v>
      </c>
      <c r="H139" s="36">
        <v>599.8166666666666</v>
      </c>
      <c r="I139" s="36">
        <v>608.3833333333334</v>
      </c>
      <c r="J139" s="36">
        <v>615.7666666666667</v>
      </c>
      <c r="K139" s="31">
        <v>601</v>
      </c>
      <c r="L139" s="31">
        <v>585.05</v>
      </c>
      <c r="M139" s="31">
        <v>25.86189</v>
      </c>
      <c r="N139" s="1"/>
      <c r="O139" s="1"/>
    </row>
    <row r="140" spans="1:15" ht="12.75" customHeight="1">
      <c r="A140" s="51">
        <v>131</v>
      </c>
      <c r="B140" s="53" t="s">
        <v>171</v>
      </c>
      <c r="C140" s="31">
        <v>12497.65</v>
      </c>
      <c r="D140" s="36">
        <v>12548.550000000001</v>
      </c>
      <c r="E140" s="36">
        <v>12249.100000000002</v>
      </c>
      <c r="F140" s="36">
        <v>12000.550000000001</v>
      </c>
      <c r="G140" s="36">
        <v>11701.100000000002</v>
      </c>
      <c r="H140" s="36">
        <v>12797.100000000002</v>
      </c>
      <c r="I140" s="36">
        <v>13096.550000000003</v>
      </c>
      <c r="J140" s="36">
        <v>13345.100000000002</v>
      </c>
      <c r="K140" s="31">
        <v>12848</v>
      </c>
      <c r="L140" s="31">
        <v>12300</v>
      </c>
      <c r="M140" s="31">
        <v>9.14201</v>
      </c>
      <c r="N140" s="1"/>
      <c r="O140" s="1"/>
    </row>
    <row r="141" spans="1:15" ht="12.75" customHeight="1">
      <c r="A141" s="51">
        <v>132</v>
      </c>
      <c r="B141" s="53" t="s">
        <v>175</v>
      </c>
      <c r="C141" s="31">
        <v>1000.7</v>
      </c>
      <c r="D141" s="36">
        <v>999.4</v>
      </c>
      <c r="E141" s="36">
        <v>993.8</v>
      </c>
      <c r="F141" s="36">
        <v>986.9</v>
      </c>
      <c r="G141" s="36">
        <v>981.3</v>
      </c>
      <c r="H141" s="36">
        <v>1006.3</v>
      </c>
      <c r="I141" s="36">
        <v>1011.9000000000001</v>
      </c>
      <c r="J141" s="36">
        <v>1018.8</v>
      </c>
      <c r="K141" s="31">
        <v>1005</v>
      </c>
      <c r="L141" s="31">
        <v>992.5</v>
      </c>
      <c r="M141" s="31">
        <v>9.19024</v>
      </c>
      <c r="N141" s="1"/>
      <c r="O141" s="1"/>
    </row>
    <row r="142" spans="1:15" ht="12.75" customHeight="1">
      <c r="A142" s="51">
        <v>133</v>
      </c>
      <c r="B142" s="53" t="s">
        <v>281</v>
      </c>
      <c r="C142" s="31">
        <v>849.05</v>
      </c>
      <c r="D142" s="36">
        <v>840.3666666666667</v>
      </c>
      <c r="E142" s="36">
        <v>829.6833333333334</v>
      </c>
      <c r="F142" s="36">
        <v>810.3166666666667</v>
      </c>
      <c r="G142" s="36">
        <v>799.6333333333334</v>
      </c>
      <c r="H142" s="36">
        <v>859.7333333333333</v>
      </c>
      <c r="I142" s="36">
        <v>870.4166666666665</v>
      </c>
      <c r="J142" s="36">
        <v>889.7833333333333</v>
      </c>
      <c r="K142" s="31">
        <v>851.05</v>
      </c>
      <c r="L142" s="31">
        <v>821</v>
      </c>
      <c r="M142" s="31">
        <v>11.06386</v>
      </c>
      <c r="N142" s="1"/>
      <c r="O142" s="1"/>
    </row>
    <row r="143" spans="1:15" ht="12.75" customHeight="1">
      <c r="A143" s="51">
        <v>134</v>
      </c>
      <c r="B143" s="53" t="s">
        <v>435</v>
      </c>
      <c r="C143" s="31">
        <v>2439.8</v>
      </c>
      <c r="D143" s="36">
        <v>2428.9500000000003</v>
      </c>
      <c r="E143" s="36">
        <v>2382.9000000000005</v>
      </c>
      <c r="F143" s="36">
        <v>2326.0000000000005</v>
      </c>
      <c r="G143" s="36">
        <v>2279.9500000000007</v>
      </c>
      <c r="H143" s="36">
        <v>2485.8500000000004</v>
      </c>
      <c r="I143" s="36">
        <v>2531.9000000000005</v>
      </c>
      <c r="J143" s="36">
        <v>2588.8</v>
      </c>
      <c r="K143" s="31">
        <v>2475</v>
      </c>
      <c r="L143" s="31">
        <v>2372.05</v>
      </c>
      <c r="M143" s="31">
        <v>23.93751</v>
      </c>
      <c r="N143" s="1"/>
      <c r="O143" s="1"/>
    </row>
    <row r="144" spans="1:15" ht="12.75" customHeight="1">
      <c r="A144" s="51">
        <v>135</v>
      </c>
      <c r="B144" s="53" t="s">
        <v>282</v>
      </c>
      <c r="C144" s="31">
        <v>69.5</v>
      </c>
      <c r="D144" s="36">
        <v>69.41666666666667</v>
      </c>
      <c r="E144" s="36">
        <v>67.93333333333334</v>
      </c>
      <c r="F144" s="36">
        <v>66.36666666666666</v>
      </c>
      <c r="G144" s="36">
        <v>64.88333333333333</v>
      </c>
      <c r="H144" s="36">
        <v>70.98333333333335</v>
      </c>
      <c r="I144" s="36">
        <v>72.46666666666667</v>
      </c>
      <c r="J144" s="36">
        <v>74.03333333333336</v>
      </c>
      <c r="K144" s="31">
        <v>70.9</v>
      </c>
      <c r="L144" s="31">
        <v>67.85</v>
      </c>
      <c r="M144" s="31">
        <v>102.50575</v>
      </c>
      <c r="N144" s="1"/>
      <c r="O144" s="1"/>
    </row>
    <row r="145" spans="1:15" ht="12.75" customHeight="1">
      <c r="A145" s="51">
        <v>136</v>
      </c>
      <c r="B145" s="53" t="s">
        <v>178</v>
      </c>
      <c r="C145" s="31">
        <v>2370.95</v>
      </c>
      <c r="D145" s="36">
        <v>2346.933333333333</v>
      </c>
      <c r="E145" s="36">
        <v>2318.366666666666</v>
      </c>
      <c r="F145" s="36">
        <v>2265.783333333333</v>
      </c>
      <c r="G145" s="36">
        <v>2237.216666666666</v>
      </c>
      <c r="H145" s="36">
        <v>2399.516666666666</v>
      </c>
      <c r="I145" s="36">
        <v>2428.0833333333326</v>
      </c>
      <c r="J145" s="36">
        <v>2480.666666666666</v>
      </c>
      <c r="K145" s="31">
        <v>2375.5</v>
      </c>
      <c r="L145" s="31">
        <v>2294.35</v>
      </c>
      <c r="M145" s="31">
        <v>10.74601</v>
      </c>
      <c r="N145" s="1"/>
      <c r="O145" s="1"/>
    </row>
    <row r="146" spans="1:15" ht="12.75" customHeight="1">
      <c r="A146" s="51">
        <v>137</v>
      </c>
      <c r="B146" s="53" t="s">
        <v>180</v>
      </c>
      <c r="C146" s="31">
        <v>1696.75</v>
      </c>
      <c r="D146" s="36">
        <v>1693.7333333333333</v>
      </c>
      <c r="E146" s="36">
        <v>1677.0166666666667</v>
      </c>
      <c r="F146" s="36">
        <v>1657.2833333333333</v>
      </c>
      <c r="G146" s="36">
        <v>1640.5666666666666</v>
      </c>
      <c r="H146" s="36">
        <v>1713.4666666666667</v>
      </c>
      <c r="I146" s="36">
        <v>1730.1833333333334</v>
      </c>
      <c r="J146" s="36">
        <v>1749.9166666666667</v>
      </c>
      <c r="K146" s="31">
        <v>1710.45</v>
      </c>
      <c r="L146" s="31">
        <v>1674</v>
      </c>
      <c r="M146" s="31">
        <v>6.57004</v>
      </c>
      <c r="N146" s="1"/>
      <c r="O146" s="1"/>
    </row>
    <row r="147" spans="1:15" ht="12.75" customHeight="1">
      <c r="A147" s="51">
        <v>138</v>
      </c>
      <c r="B147" s="53" t="s">
        <v>442</v>
      </c>
      <c r="C147" s="31">
        <v>98.2</v>
      </c>
      <c r="D147" s="36">
        <v>98.3</v>
      </c>
      <c r="E147" s="36">
        <v>97.1</v>
      </c>
      <c r="F147" s="36">
        <v>96</v>
      </c>
      <c r="G147" s="36">
        <v>94.8</v>
      </c>
      <c r="H147" s="36">
        <v>99.39999999999999</v>
      </c>
      <c r="I147" s="36">
        <v>100.60000000000001</v>
      </c>
      <c r="J147" s="36">
        <v>101.69999999999999</v>
      </c>
      <c r="K147" s="31">
        <v>99.5</v>
      </c>
      <c r="L147" s="31">
        <v>97.2</v>
      </c>
      <c r="M147" s="31">
        <v>806.51718</v>
      </c>
      <c r="N147" s="1"/>
      <c r="O147" s="1"/>
    </row>
    <row r="148" spans="1:15" ht="12.75" customHeight="1">
      <c r="A148" s="51">
        <v>139</v>
      </c>
      <c r="B148" s="53" t="s">
        <v>185</v>
      </c>
      <c r="C148" s="31">
        <v>265</v>
      </c>
      <c r="D148" s="36">
        <v>266.01666666666665</v>
      </c>
      <c r="E148" s="36">
        <v>260.3833333333333</v>
      </c>
      <c r="F148" s="36">
        <v>255.76666666666665</v>
      </c>
      <c r="G148" s="36">
        <v>250.13333333333333</v>
      </c>
      <c r="H148" s="36">
        <v>270.6333333333333</v>
      </c>
      <c r="I148" s="36">
        <v>276.26666666666665</v>
      </c>
      <c r="J148" s="36">
        <v>280.8833333333333</v>
      </c>
      <c r="K148" s="31">
        <v>271.65</v>
      </c>
      <c r="L148" s="31">
        <v>261.4</v>
      </c>
      <c r="M148" s="31">
        <v>110.09983</v>
      </c>
      <c r="N148" s="1"/>
      <c r="O148" s="1"/>
    </row>
    <row r="149" spans="1:15" ht="12.75" customHeight="1">
      <c r="A149" s="51">
        <v>140</v>
      </c>
      <c r="B149" s="53" t="s">
        <v>187</v>
      </c>
      <c r="C149" s="31">
        <v>361.45</v>
      </c>
      <c r="D149" s="36">
        <v>359.45</v>
      </c>
      <c r="E149" s="36">
        <v>355.04999999999995</v>
      </c>
      <c r="F149" s="36">
        <v>348.65</v>
      </c>
      <c r="G149" s="36">
        <v>344.24999999999994</v>
      </c>
      <c r="H149" s="36">
        <v>365.84999999999997</v>
      </c>
      <c r="I149" s="36">
        <v>370.24999999999994</v>
      </c>
      <c r="J149" s="36">
        <v>376.65</v>
      </c>
      <c r="K149" s="31">
        <v>363.85</v>
      </c>
      <c r="L149" s="31">
        <v>353.05</v>
      </c>
      <c r="M149" s="31">
        <v>131.14162</v>
      </c>
      <c r="N149" s="1"/>
      <c r="O149" s="1"/>
    </row>
    <row r="150" spans="1:15" ht="12.75" customHeight="1">
      <c r="A150" s="51">
        <v>141</v>
      </c>
      <c r="B150" s="53" t="s">
        <v>183</v>
      </c>
      <c r="C150" s="31">
        <v>3319.3</v>
      </c>
      <c r="D150" s="36">
        <v>3320.383333333333</v>
      </c>
      <c r="E150" s="36">
        <v>3285.8166666666666</v>
      </c>
      <c r="F150" s="36">
        <v>3252.3333333333335</v>
      </c>
      <c r="G150" s="36">
        <v>3217.766666666667</v>
      </c>
      <c r="H150" s="36">
        <v>3353.8666666666663</v>
      </c>
      <c r="I150" s="36">
        <v>3388.433333333333</v>
      </c>
      <c r="J150" s="36">
        <v>3421.916666666666</v>
      </c>
      <c r="K150" s="31">
        <v>3354.95</v>
      </c>
      <c r="L150" s="31">
        <v>3286.9</v>
      </c>
      <c r="M150" s="31">
        <v>1.20387</v>
      </c>
      <c r="N150" s="1"/>
      <c r="O150" s="1"/>
    </row>
    <row r="151" spans="1:15" ht="12.75" customHeight="1">
      <c r="A151" s="51">
        <v>142</v>
      </c>
      <c r="B151" s="53" t="s">
        <v>184</v>
      </c>
      <c r="C151" s="31">
        <v>2468.35</v>
      </c>
      <c r="D151" s="36">
        <v>2456.2</v>
      </c>
      <c r="E151" s="36">
        <v>2432.45</v>
      </c>
      <c r="F151" s="36">
        <v>2396.55</v>
      </c>
      <c r="G151" s="36">
        <v>2372.8</v>
      </c>
      <c r="H151" s="36">
        <v>2492.0999999999995</v>
      </c>
      <c r="I151" s="36">
        <v>2515.8499999999995</v>
      </c>
      <c r="J151" s="36">
        <v>2551.749999999999</v>
      </c>
      <c r="K151" s="31">
        <v>2479.95</v>
      </c>
      <c r="L151" s="31">
        <v>2420.3</v>
      </c>
      <c r="M151" s="31">
        <v>9.72494</v>
      </c>
      <c r="N151" s="1"/>
      <c r="O151" s="1"/>
    </row>
    <row r="152" spans="1:15" ht="12.75" customHeight="1">
      <c r="A152" s="51">
        <v>143</v>
      </c>
      <c r="B152" s="53" t="s">
        <v>188</v>
      </c>
      <c r="C152" s="31">
        <v>1711.15</v>
      </c>
      <c r="D152" s="36">
        <v>1674.1166666666668</v>
      </c>
      <c r="E152" s="36">
        <v>1620.2833333333335</v>
      </c>
      <c r="F152" s="36">
        <v>1529.4166666666667</v>
      </c>
      <c r="G152" s="36">
        <v>1475.5833333333335</v>
      </c>
      <c r="H152" s="36">
        <v>1764.9833333333336</v>
      </c>
      <c r="I152" s="36">
        <v>1818.8166666666666</v>
      </c>
      <c r="J152" s="36">
        <v>1909.6833333333336</v>
      </c>
      <c r="K152" s="31">
        <v>1727.95</v>
      </c>
      <c r="L152" s="31">
        <v>1583.25</v>
      </c>
      <c r="M152" s="31">
        <v>77.691</v>
      </c>
      <c r="N152" s="1"/>
      <c r="O152" s="1"/>
    </row>
    <row r="153" spans="1:15" ht="12.75" customHeight="1">
      <c r="A153" s="51">
        <v>144</v>
      </c>
      <c r="B153" s="53" t="s">
        <v>190</v>
      </c>
      <c r="C153" s="31">
        <v>277.65</v>
      </c>
      <c r="D153" s="36">
        <v>276.93333333333334</v>
      </c>
      <c r="E153" s="36">
        <v>274.51666666666665</v>
      </c>
      <c r="F153" s="36">
        <v>271.3833333333333</v>
      </c>
      <c r="G153" s="36">
        <v>268.96666666666664</v>
      </c>
      <c r="H153" s="36">
        <v>280.06666666666666</v>
      </c>
      <c r="I153" s="36">
        <v>282.4833333333333</v>
      </c>
      <c r="J153" s="36">
        <v>285.6166666666667</v>
      </c>
      <c r="K153" s="31">
        <v>279.35</v>
      </c>
      <c r="L153" s="31">
        <v>273.8</v>
      </c>
      <c r="M153" s="31">
        <v>237.57779</v>
      </c>
      <c r="N153" s="1"/>
      <c r="O153" s="1"/>
    </row>
    <row r="154" spans="1:15" ht="12.75" customHeight="1">
      <c r="A154" s="51">
        <v>145</v>
      </c>
      <c r="B154" s="53" t="s">
        <v>284</v>
      </c>
      <c r="C154" s="31">
        <v>637.85</v>
      </c>
      <c r="D154" s="36">
        <v>644.0833333333334</v>
      </c>
      <c r="E154" s="36">
        <v>625.1666666666667</v>
      </c>
      <c r="F154" s="36">
        <v>612.4833333333333</v>
      </c>
      <c r="G154" s="36">
        <v>593.5666666666667</v>
      </c>
      <c r="H154" s="36">
        <v>656.7666666666668</v>
      </c>
      <c r="I154" s="36">
        <v>675.6833333333335</v>
      </c>
      <c r="J154" s="36">
        <v>688.3666666666668</v>
      </c>
      <c r="K154" s="31">
        <v>663</v>
      </c>
      <c r="L154" s="31">
        <v>631.4</v>
      </c>
      <c r="M154" s="31">
        <v>81.03824</v>
      </c>
      <c r="N154" s="1"/>
      <c r="O154" s="1"/>
    </row>
    <row r="155" spans="1:15" ht="12.75" customHeight="1">
      <c r="A155" s="51">
        <v>146</v>
      </c>
      <c r="B155" s="53" t="s">
        <v>285</v>
      </c>
      <c r="C155" s="31">
        <v>342.55</v>
      </c>
      <c r="D155" s="36">
        <v>343.84999999999997</v>
      </c>
      <c r="E155" s="36">
        <v>337.69999999999993</v>
      </c>
      <c r="F155" s="36">
        <v>332.84999999999997</v>
      </c>
      <c r="G155" s="36">
        <v>326.69999999999993</v>
      </c>
      <c r="H155" s="36">
        <v>348.69999999999993</v>
      </c>
      <c r="I155" s="36">
        <v>354.8499999999999</v>
      </c>
      <c r="J155" s="36">
        <v>359.69999999999993</v>
      </c>
      <c r="K155" s="31">
        <v>350</v>
      </c>
      <c r="L155" s="31">
        <v>339</v>
      </c>
      <c r="M155" s="31">
        <v>11.36979</v>
      </c>
      <c r="N155" s="1"/>
      <c r="O155" s="1"/>
    </row>
    <row r="156" spans="1:15" ht="12.75" customHeight="1">
      <c r="A156" s="51">
        <v>147</v>
      </c>
      <c r="B156" s="53" t="s">
        <v>286</v>
      </c>
      <c r="C156" s="31">
        <v>1338.25</v>
      </c>
      <c r="D156" s="36">
        <v>1314.7666666666667</v>
      </c>
      <c r="E156" s="36">
        <v>1281.5333333333333</v>
      </c>
      <c r="F156" s="36">
        <v>1224.8166666666666</v>
      </c>
      <c r="G156" s="36">
        <v>1191.5833333333333</v>
      </c>
      <c r="H156" s="36">
        <v>1371.4833333333333</v>
      </c>
      <c r="I156" s="36">
        <v>1404.7166666666665</v>
      </c>
      <c r="J156" s="36">
        <v>1461.4333333333334</v>
      </c>
      <c r="K156" s="31">
        <v>1348</v>
      </c>
      <c r="L156" s="31">
        <v>1258.05</v>
      </c>
      <c r="M156" s="31">
        <v>18.75538</v>
      </c>
      <c r="N156" s="1"/>
      <c r="O156" s="1"/>
    </row>
    <row r="157" spans="1:15" ht="12.75" customHeight="1">
      <c r="A157" s="51">
        <v>148</v>
      </c>
      <c r="B157" s="53" t="s">
        <v>197</v>
      </c>
      <c r="C157" s="31">
        <v>3608.3</v>
      </c>
      <c r="D157" s="36">
        <v>3612.066666666667</v>
      </c>
      <c r="E157" s="36">
        <v>3571.9333333333343</v>
      </c>
      <c r="F157" s="36">
        <v>3535.566666666667</v>
      </c>
      <c r="G157" s="36">
        <v>3495.4333333333343</v>
      </c>
      <c r="H157" s="36">
        <v>3648.4333333333343</v>
      </c>
      <c r="I157" s="36">
        <v>3688.5666666666666</v>
      </c>
      <c r="J157" s="36">
        <v>3724.9333333333343</v>
      </c>
      <c r="K157" s="31">
        <v>3652.2</v>
      </c>
      <c r="L157" s="31">
        <v>3575.7</v>
      </c>
      <c r="M157" s="31">
        <v>3.41995</v>
      </c>
      <c r="N157" s="1"/>
      <c r="O157" s="1"/>
    </row>
    <row r="158" spans="1:15" ht="12.75" customHeight="1">
      <c r="A158" s="51">
        <v>149</v>
      </c>
      <c r="B158" s="53" t="s">
        <v>191</v>
      </c>
      <c r="C158" s="31">
        <v>35630.25</v>
      </c>
      <c r="D158" s="36">
        <v>35455.416666666664</v>
      </c>
      <c r="E158" s="36">
        <v>35192.83333333333</v>
      </c>
      <c r="F158" s="36">
        <v>34755.416666666664</v>
      </c>
      <c r="G158" s="36">
        <v>34492.83333333333</v>
      </c>
      <c r="H158" s="36">
        <v>35892.83333333333</v>
      </c>
      <c r="I158" s="36">
        <v>36155.41666666666</v>
      </c>
      <c r="J158" s="36">
        <v>36592.83333333333</v>
      </c>
      <c r="K158" s="31">
        <v>35718</v>
      </c>
      <c r="L158" s="31">
        <v>35018</v>
      </c>
      <c r="M158" s="31">
        <v>0.13313</v>
      </c>
      <c r="N158" s="1"/>
      <c r="O158" s="1"/>
    </row>
    <row r="159" spans="1:15" ht="12.75" customHeight="1">
      <c r="A159" s="51">
        <v>150</v>
      </c>
      <c r="B159" s="53" t="s">
        <v>287</v>
      </c>
      <c r="C159" s="31">
        <v>1394.3</v>
      </c>
      <c r="D159" s="36">
        <v>1394.0333333333335</v>
      </c>
      <c r="E159" s="36">
        <v>1377.366666666667</v>
      </c>
      <c r="F159" s="36">
        <v>1360.4333333333334</v>
      </c>
      <c r="G159" s="36">
        <v>1343.7666666666669</v>
      </c>
      <c r="H159" s="36">
        <v>1410.9666666666672</v>
      </c>
      <c r="I159" s="36">
        <v>1427.6333333333337</v>
      </c>
      <c r="J159" s="36">
        <v>1444.5666666666673</v>
      </c>
      <c r="K159" s="31">
        <v>1410.7</v>
      </c>
      <c r="L159" s="31">
        <v>1377.1</v>
      </c>
      <c r="M159" s="31">
        <v>2.2046</v>
      </c>
      <c r="N159" s="1"/>
      <c r="O159" s="1"/>
    </row>
    <row r="160" spans="1:15" ht="12.75" customHeight="1">
      <c r="A160" s="51">
        <v>151</v>
      </c>
      <c r="B160" s="53" t="s">
        <v>193</v>
      </c>
      <c r="C160" s="31">
        <v>3528.45</v>
      </c>
      <c r="D160" s="36">
        <v>3520.6</v>
      </c>
      <c r="E160" s="36">
        <v>3489.8999999999996</v>
      </c>
      <c r="F160" s="36">
        <v>3451.35</v>
      </c>
      <c r="G160" s="36">
        <v>3420.6499999999996</v>
      </c>
      <c r="H160" s="36">
        <v>3559.1499999999996</v>
      </c>
      <c r="I160" s="36">
        <v>3589.8499999999995</v>
      </c>
      <c r="J160" s="36">
        <v>3628.3999999999996</v>
      </c>
      <c r="K160" s="31">
        <v>3551.3</v>
      </c>
      <c r="L160" s="31">
        <v>3482.05</v>
      </c>
      <c r="M160" s="31">
        <v>5.21947</v>
      </c>
      <c r="N160" s="1"/>
      <c r="O160" s="1"/>
    </row>
    <row r="161" spans="1:15" ht="12.75" customHeight="1">
      <c r="A161" s="51">
        <v>152</v>
      </c>
      <c r="B161" s="53" t="s">
        <v>194</v>
      </c>
      <c r="C161" s="31">
        <v>312.15</v>
      </c>
      <c r="D161" s="36">
        <v>310.5833333333333</v>
      </c>
      <c r="E161" s="36">
        <v>307.91666666666663</v>
      </c>
      <c r="F161" s="36">
        <v>303.68333333333334</v>
      </c>
      <c r="G161" s="36">
        <v>301.01666666666665</v>
      </c>
      <c r="H161" s="36">
        <v>314.8166666666666</v>
      </c>
      <c r="I161" s="36">
        <v>317.48333333333323</v>
      </c>
      <c r="J161" s="36">
        <v>321.7166666666666</v>
      </c>
      <c r="K161" s="31">
        <v>313.25</v>
      </c>
      <c r="L161" s="31">
        <v>306.35</v>
      </c>
      <c r="M161" s="31">
        <v>78.56295</v>
      </c>
      <c r="N161" s="1"/>
      <c r="O161" s="1"/>
    </row>
    <row r="162" spans="1:15" ht="12.75" customHeight="1">
      <c r="A162" s="51">
        <v>153</v>
      </c>
      <c r="B162" s="53" t="s">
        <v>196</v>
      </c>
      <c r="C162" s="31">
        <v>3018.1</v>
      </c>
      <c r="D162" s="36">
        <v>3010.6</v>
      </c>
      <c r="E162" s="36">
        <v>2991.2</v>
      </c>
      <c r="F162" s="36">
        <v>2964.2999999999997</v>
      </c>
      <c r="G162" s="36">
        <v>2944.8999999999996</v>
      </c>
      <c r="H162" s="36">
        <v>3037.5</v>
      </c>
      <c r="I162" s="36">
        <v>3056.9000000000005</v>
      </c>
      <c r="J162" s="36">
        <v>3083.8</v>
      </c>
      <c r="K162" s="31">
        <v>3030</v>
      </c>
      <c r="L162" s="31">
        <v>2983.7</v>
      </c>
      <c r="M162" s="31">
        <v>6.02332</v>
      </c>
      <c r="N162" s="1"/>
      <c r="O162" s="1"/>
    </row>
    <row r="163" spans="1:15" ht="12.75" customHeight="1">
      <c r="A163" s="51">
        <v>154</v>
      </c>
      <c r="B163" s="53" t="s">
        <v>192</v>
      </c>
      <c r="C163" s="31">
        <v>823.85</v>
      </c>
      <c r="D163" s="36">
        <v>824.9499999999999</v>
      </c>
      <c r="E163" s="36">
        <v>815.4999999999999</v>
      </c>
      <c r="F163" s="36">
        <v>807.15</v>
      </c>
      <c r="G163" s="36">
        <v>797.6999999999999</v>
      </c>
      <c r="H163" s="36">
        <v>833.2999999999998</v>
      </c>
      <c r="I163" s="36">
        <v>842.7499999999999</v>
      </c>
      <c r="J163" s="36">
        <v>851.0999999999998</v>
      </c>
      <c r="K163" s="31">
        <v>834.4</v>
      </c>
      <c r="L163" s="31">
        <v>816.6</v>
      </c>
      <c r="M163" s="31">
        <v>7.65012</v>
      </c>
      <c r="N163" s="1"/>
      <c r="O163" s="1"/>
    </row>
    <row r="164" spans="1:15" ht="12.75" customHeight="1">
      <c r="A164" s="51">
        <v>155</v>
      </c>
      <c r="B164" s="53" t="s">
        <v>199</v>
      </c>
      <c r="C164" s="31">
        <v>6470.3</v>
      </c>
      <c r="D164" s="36">
        <v>6474.016666666666</v>
      </c>
      <c r="E164" s="36">
        <v>6416.283333333333</v>
      </c>
      <c r="F164" s="36">
        <v>6362.266666666666</v>
      </c>
      <c r="G164" s="36">
        <v>6304.533333333333</v>
      </c>
      <c r="H164" s="36">
        <v>6528.033333333333</v>
      </c>
      <c r="I164" s="36">
        <v>6585.766666666666</v>
      </c>
      <c r="J164" s="36">
        <v>6639.783333333333</v>
      </c>
      <c r="K164" s="31">
        <v>6531.75</v>
      </c>
      <c r="L164" s="31">
        <v>6420</v>
      </c>
      <c r="M164" s="31">
        <v>3.43819</v>
      </c>
      <c r="N164" s="1"/>
      <c r="O164" s="1"/>
    </row>
    <row r="165" spans="1:15" ht="12.75" customHeight="1">
      <c r="A165" s="51">
        <v>156</v>
      </c>
      <c r="B165" s="53" t="s">
        <v>288</v>
      </c>
      <c r="C165" s="31">
        <v>467.95</v>
      </c>
      <c r="D165" s="36">
        <v>470.45</v>
      </c>
      <c r="E165" s="36">
        <v>462.09999999999997</v>
      </c>
      <c r="F165" s="36">
        <v>456.25</v>
      </c>
      <c r="G165" s="36">
        <v>447.9</v>
      </c>
      <c r="H165" s="36">
        <v>476.29999999999995</v>
      </c>
      <c r="I165" s="36">
        <v>484.65</v>
      </c>
      <c r="J165" s="36">
        <v>490.49999999999994</v>
      </c>
      <c r="K165" s="31">
        <v>478.8</v>
      </c>
      <c r="L165" s="31">
        <v>464.6</v>
      </c>
      <c r="M165" s="31">
        <v>8.67804</v>
      </c>
      <c r="N165" s="1"/>
      <c r="O165" s="1"/>
    </row>
    <row r="166" spans="1:15" ht="12.75" customHeight="1">
      <c r="A166" s="51">
        <v>157</v>
      </c>
      <c r="B166" s="53" t="s">
        <v>195</v>
      </c>
      <c r="C166" s="31">
        <v>454.8</v>
      </c>
      <c r="D166" s="36">
        <v>450.2833333333333</v>
      </c>
      <c r="E166" s="36">
        <v>443.5666666666666</v>
      </c>
      <c r="F166" s="36">
        <v>432.3333333333333</v>
      </c>
      <c r="G166" s="36">
        <v>425.6166666666666</v>
      </c>
      <c r="H166" s="36">
        <v>461.5166666666666</v>
      </c>
      <c r="I166" s="36">
        <v>468.2333333333333</v>
      </c>
      <c r="J166" s="36">
        <v>479.4666666666666</v>
      </c>
      <c r="K166" s="31">
        <v>457</v>
      </c>
      <c r="L166" s="31">
        <v>439.05</v>
      </c>
      <c r="M166" s="31">
        <v>352.63613</v>
      </c>
      <c r="N166" s="1"/>
      <c r="O166" s="1"/>
    </row>
    <row r="167" spans="1:15" ht="12.75" customHeight="1">
      <c r="A167" s="51">
        <v>158</v>
      </c>
      <c r="B167" s="53" t="s">
        <v>200</v>
      </c>
      <c r="C167" s="31">
        <v>312.5</v>
      </c>
      <c r="D167" s="36">
        <v>311.1333333333334</v>
      </c>
      <c r="E167" s="36">
        <v>306.66666666666674</v>
      </c>
      <c r="F167" s="36">
        <v>300.83333333333337</v>
      </c>
      <c r="G167" s="36">
        <v>296.36666666666673</v>
      </c>
      <c r="H167" s="36">
        <v>316.96666666666675</v>
      </c>
      <c r="I167" s="36">
        <v>321.43333333333334</v>
      </c>
      <c r="J167" s="36">
        <v>327.26666666666677</v>
      </c>
      <c r="K167" s="31">
        <v>315.6</v>
      </c>
      <c r="L167" s="31">
        <v>305.3</v>
      </c>
      <c r="M167" s="31">
        <v>198.43532</v>
      </c>
      <c r="N167" s="1"/>
      <c r="O167" s="1"/>
    </row>
    <row r="168" spans="1:15" ht="12.75" customHeight="1">
      <c r="A168" s="51">
        <v>159</v>
      </c>
      <c r="B168" s="53" t="s">
        <v>289</v>
      </c>
      <c r="C168" s="31">
        <v>1524.8</v>
      </c>
      <c r="D168" s="36">
        <v>1540.7333333333333</v>
      </c>
      <c r="E168" s="36">
        <v>1499.0666666666666</v>
      </c>
      <c r="F168" s="36">
        <v>1473.3333333333333</v>
      </c>
      <c r="G168" s="36">
        <v>1431.6666666666665</v>
      </c>
      <c r="H168" s="36">
        <v>1566.4666666666667</v>
      </c>
      <c r="I168" s="36">
        <v>1608.1333333333332</v>
      </c>
      <c r="J168" s="36">
        <v>1633.8666666666668</v>
      </c>
      <c r="K168" s="31">
        <v>1582.4</v>
      </c>
      <c r="L168" s="31">
        <v>1515</v>
      </c>
      <c r="M168" s="31">
        <v>11.95071</v>
      </c>
      <c r="N168" s="1"/>
      <c r="O168" s="1"/>
    </row>
    <row r="169" spans="1:15" ht="12.75" customHeight="1">
      <c r="A169" s="51">
        <v>160</v>
      </c>
      <c r="B169" s="53" t="s">
        <v>290</v>
      </c>
      <c r="C169" s="31">
        <v>15665.3</v>
      </c>
      <c r="D169" s="36">
        <v>15699.583333333334</v>
      </c>
      <c r="E169" s="36">
        <v>15535.716666666667</v>
      </c>
      <c r="F169" s="36">
        <v>15406.133333333333</v>
      </c>
      <c r="G169" s="36">
        <v>15242.266666666666</v>
      </c>
      <c r="H169" s="36">
        <v>15829.166666666668</v>
      </c>
      <c r="I169" s="36">
        <v>15993.033333333333</v>
      </c>
      <c r="J169" s="36">
        <v>16122.616666666669</v>
      </c>
      <c r="K169" s="31">
        <v>15863.45</v>
      </c>
      <c r="L169" s="31">
        <v>15570</v>
      </c>
      <c r="M169" s="31">
        <v>0.02937</v>
      </c>
      <c r="N169" s="1"/>
      <c r="O169" s="1"/>
    </row>
    <row r="170" spans="1:15" ht="12.75" customHeight="1">
      <c r="A170" s="51">
        <v>161</v>
      </c>
      <c r="B170" s="53" t="s">
        <v>198</v>
      </c>
      <c r="C170" s="31">
        <v>125.15</v>
      </c>
      <c r="D170" s="36">
        <v>124.60000000000001</v>
      </c>
      <c r="E170" s="36">
        <v>122.95000000000002</v>
      </c>
      <c r="F170" s="36">
        <v>120.75000000000001</v>
      </c>
      <c r="G170" s="36">
        <v>119.10000000000002</v>
      </c>
      <c r="H170" s="36">
        <v>126.80000000000001</v>
      </c>
      <c r="I170" s="36">
        <v>128.45000000000002</v>
      </c>
      <c r="J170" s="36">
        <v>130.65</v>
      </c>
      <c r="K170" s="31">
        <v>126.25</v>
      </c>
      <c r="L170" s="31">
        <v>122.4</v>
      </c>
      <c r="M170" s="31">
        <v>336.90165</v>
      </c>
      <c r="N170" s="1"/>
      <c r="O170" s="1"/>
    </row>
    <row r="171" spans="1:15" ht="12.75" customHeight="1">
      <c r="A171" s="51">
        <v>162</v>
      </c>
      <c r="B171" s="53" t="s">
        <v>205</v>
      </c>
      <c r="C171" s="31">
        <v>541.1</v>
      </c>
      <c r="D171" s="36">
        <v>538.6333333333333</v>
      </c>
      <c r="E171" s="36">
        <v>533.4666666666667</v>
      </c>
      <c r="F171" s="36">
        <v>525.8333333333334</v>
      </c>
      <c r="G171" s="36">
        <v>520.6666666666667</v>
      </c>
      <c r="H171" s="36">
        <v>546.2666666666667</v>
      </c>
      <c r="I171" s="36">
        <v>551.4333333333334</v>
      </c>
      <c r="J171" s="36">
        <v>559.0666666666666</v>
      </c>
      <c r="K171" s="31">
        <v>543.8</v>
      </c>
      <c r="L171" s="31">
        <v>531</v>
      </c>
      <c r="M171" s="31">
        <v>151.05099</v>
      </c>
      <c r="N171" s="1"/>
      <c r="O171" s="1"/>
    </row>
    <row r="172" spans="1:15" ht="12.75" customHeight="1">
      <c r="A172" s="51">
        <v>163</v>
      </c>
      <c r="B172" s="53" t="s">
        <v>462</v>
      </c>
      <c r="C172" s="31">
        <v>280.25</v>
      </c>
      <c r="D172" s="36">
        <v>280.09999999999997</v>
      </c>
      <c r="E172" s="36">
        <v>276.04999999999995</v>
      </c>
      <c r="F172" s="36">
        <v>271.84999999999997</v>
      </c>
      <c r="G172" s="36">
        <v>267.79999999999995</v>
      </c>
      <c r="H172" s="36">
        <v>284.29999999999995</v>
      </c>
      <c r="I172" s="36">
        <v>288.35</v>
      </c>
      <c r="J172" s="36">
        <v>292.54999999999995</v>
      </c>
      <c r="K172" s="31">
        <v>284.15</v>
      </c>
      <c r="L172" s="31">
        <v>275.9</v>
      </c>
      <c r="M172" s="31">
        <v>132.51603</v>
      </c>
      <c r="N172" s="1"/>
      <c r="O172" s="1"/>
    </row>
    <row r="173" spans="1:15" ht="12.75" customHeight="1">
      <c r="A173" s="51">
        <v>164</v>
      </c>
      <c r="B173" s="53" t="s">
        <v>206</v>
      </c>
      <c r="C173" s="31">
        <v>2850.7</v>
      </c>
      <c r="D173" s="36">
        <v>2833.9166666666665</v>
      </c>
      <c r="E173" s="36">
        <v>2812.833333333333</v>
      </c>
      <c r="F173" s="36">
        <v>2774.9666666666667</v>
      </c>
      <c r="G173" s="36">
        <v>2753.883333333333</v>
      </c>
      <c r="H173" s="36">
        <v>2871.783333333333</v>
      </c>
      <c r="I173" s="36">
        <v>2892.866666666666</v>
      </c>
      <c r="J173" s="36">
        <v>2930.7333333333327</v>
      </c>
      <c r="K173" s="31">
        <v>2855</v>
      </c>
      <c r="L173" s="31">
        <v>2796.05</v>
      </c>
      <c r="M173" s="31">
        <v>73.55887</v>
      </c>
      <c r="N173" s="1"/>
      <c r="O173" s="1"/>
    </row>
    <row r="174" spans="1:15" ht="12.75" customHeight="1">
      <c r="A174" s="51">
        <v>165</v>
      </c>
      <c r="B174" s="53" t="s">
        <v>208</v>
      </c>
      <c r="C174" s="31">
        <v>713.75</v>
      </c>
      <c r="D174" s="36">
        <v>713.1999999999999</v>
      </c>
      <c r="E174" s="36">
        <v>709.1499999999999</v>
      </c>
      <c r="F174" s="36">
        <v>704.55</v>
      </c>
      <c r="G174" s="36">
        <v>700.4999999999999</v>
      </c>
      <c r="H174" s="36">
        <v>717.7999999999998</v>
      </c>
      <c r="I174" s="36">
        <v>721.8499999999998</v>
      </c>
      <c r="J174" s="36">
        <v>726.4499999999998</v>
      </c>
      <c r="K174" s="31">
        <v>717.25</v>
      </c>
      <c r="L174" s="31">
        <v>708.6</v>
      </c>
      <c r="M174" s="31">
        <v>4.52022</v>
      </c>
      <c r="N174" s="1"/>
      <c r="O174" s="1"/>
    </row>
    <row r="175" spans="1:15" ht="12.75" customHeight="1">
      <c r="A175" s="51">
        <v>166</v>
      </c>
      <c r="B175" t="s">
        <v>209</v>
      </c>
      <c r="C175" s="31">
        <v>1452.2</v>
      </c>
      <c r="D175" s="36">
        <v>1443.5166666666667</v>
      </c>
      <c r="E175" s="36">
        <v>1428.8333333333333</v>
      </c>
      <c r="F175" s="36">
        <v>1405.4666666666667</v>
      </c>
      <c r="G175" s="36">
        <v>1390.7833333333333</v>
      </c>
      <c r="H175" s="36">
        <v>1466.8833333333332</v>
      </c>
      <c r="I175" s="36">
        <v>1481.5666666666666</v>
      </c>
      <c r="J175" s="36">
        <v>1504.9333333333332</v>
      </c>
      <c r="K175" s="31">
        <v>1458.2</v>
      </c>
      <c r="L175" s="31">
        <v>1420.15</v>
      </c>
      <c r="M175" s="31">
        <v>11.76239</v>
      </c>
      <c r="N175" s="1"/>
      <c r="O175" s="1"/>
    </row>
    <row r="176" spans="1:15" ht="12.75" customHeight="1">
      <c r="A176" s="51">
        <v>167</v>
      </c>
      <c r="B176" s="53" t="s">
        <v>213</v>
      </c>
      <c r="C176" s="31">
        <v>2270.75</v>
      </c>
      <c r="D176" s="36">
        <v>2277.933333333333</v>
      </c>
      <c r="E176" s="36">
        <v>2245.966666666666</v>
      </c>
      <c r="F176" s="36">
        <v>2221.183333333333</v>
      </c>
      <c r="G176" s="36">
        <v>2189.216666666666</v>
      </c>
      <c r="H176" s="36">
        <v>2302.716666666666</v>
      </c>
      <c r="I176" s="36">
        <v>2334.683333333333</v>
      </c>
      <c r="J176" s="36">
        <v>2359.466666666666</v>
      </c>
      <c r="K176" s="31">
        <v>2309.9</v>
      </c>
      <c r="L176" s="31">
        <v>2253.15</v>
      </c>
      <c r="M176" s="31">
        <v>5.12259</v>
      </c>
      <c r="N176" s="1"/>
      <c r="O176" s="1"/>
    </row>
    <row r="177" spans="1:15" ht="12.75" customHeight="1">
      <c r="A177" s="51">
        <v>168</v>
      </c>
      <c r="B177" s="53" t="s">
        <v>177</v>
      </c>
      <c r="C177" s="31">
        <v>127.25</v>
      </c>
      <c r="D177" s="36">
        <v>126.93333333333334</v>
      </c>
      <c r="E177" s="36">
        <v>125.96666666666667</v>
      </c>
      <c r="F177" s="36">
        <v>124.68333333333334</v>
      </c>
      <c r="G177" s="36">
        <v>123.71666666666667</v>
      </c>
      <c r="H177" s="36">
        <v>128.21666666666667</v>
      </c>
      <c r="I177" s="36">
        <v>129.18333333333334</v>
      </c>
      <c r="J177" s="36">
        <v>130.46666666666667</v>
      </c>
      <c r="K177" s="31">
        <v>127.9</v>
      </c>
      <c r="L177" s="31">
        <v>125.65</v>
      </c>
      <c r="M177" s="31">
        <v>58.16548</v>
      </c>
      <c r="N177" s="1"/>
      <c r="O177" s="1"/>
    </row>
    <row r="178" spans="1:15" ht="12.75" customHeight="1">
      <c r="A178" s="51">
        <v>169</v>
      </c>
      <c r="B178" s="53" t="s">
        <v>211</v>
      </c>
      <c r="C178" s="31">
        <v>25685.6</v>
      </c>
      <c r="D178" s="36">
        <v>25805.2</v>
      </c>
      <c r="E178" s="36">
        <v>25385.4</v>
      </c>
      <c r="F178" s="36">
        <v>25085.2</v>
      </c>
      <c r="G178" s="36">
        <v>24665.4</v>
      </c>
      <c r="H178" s="36">
        <v>26105.4</v>
      </c>
      <c r="I178" s="36">
        <v>26525.199999999997</v>
      </c>
      <c r="J178" s="36">
        <v>26825.4</v>
      </c>
      <c r="K178" s="31">
        <v>26225</v>
      </c>
      <c r="L178" s="31">
        <v>25505</v>
      </c>
      <c r="M178" s="31">
        <v>0.51248</v>
      </c>
      <c r="N178" s="1"/>
      <c r="O178" s="1"/>
    </row>
    <row r="179" spans="1:15" ht="12.75" customHeight="1">
      <c r="A179" s="51">
        <v>170</v>
      </c>
      <c r="B179" s="53" t="s">
        <v>214</v>
      </c>
      <c r="C179" s="31">
        <v>2338.7</v>
      </c>
      <c r="D179" s="36">
        <v>2316.5</v>
      </c>
      <c r="E179" s="36">
        <v>2287.2</v>
      </c>
      <c r="F179" s="36">
        <v>2235.7</v>
      </c>
      <c r="G179" s="36">
        <v>2206.3999999999996</v>
      </c>
      <c r="H179" s="36">
        <v>2368</v>
      </c>
      <c r="I179" s="36">
        <v>2397.3</v>
      </c>
      <c r="J179" s="36">
        <v>2448.8</v>
      </c>
      <c r="K179" s="31">
        <v>2345.8</v>
      </c>
      <c r="L179" s="31">
        <v>2265</v>
      </c>
      <c r="M179" s="31">
        <v>24.89109</v>
      </c>
      <c r="N179" s="1"/>
      <c r="O179" s="1"/>
    </row>
    <row r="180" spans="1:15" ht="12.75" customHeight="1">
      <c r="A180" s="51">
        <v>171</v>
      </c>
      <c r="B180" s="53" t="s">
        <v>212</v>
      </c>
      <c r="C180" s="31">
        <v>7043.85</v>
      </c>
      <c r="D180" s="36">
        <v>7095.633333333334</v>
      </c>
      <c r="E180" s="36">
        <v>6942.216666666668</v>
      </c>
      <c r="F180" s="36">
        <v>6840.583333333334</v>
      </c>
      <c r="G180" s="36">
        <v>6687.166666666668</v>
      </c>
      <c r="H180" s="36">
        <v>7197.266666666668</v>
      </c>
      <c r="I180" s="36">
        <v>7350.683333333334</v>
      </c>
      <c r="J180" s="36">
        <v>7452.316666666668</v>
      </c>
      <c r="K180" s="31">
        <v>7249.05</v>
      </c>
      <c r="L180" s="31">
        <v>6994</v>
      </c>
      <c r="M180" s="31">
        <v>12.24864</v>
      </c>
      <c r="N180" s="1"/>
      <c r="O180" s="1"/>
    </row>
    <row r="181" spans="1:15" ht="12.75" customHeight="1">
      <c r="A181" s="51">
        <v>172</v>
      </c>
      <c r="B181" s="53" t="s">
        <v>291</v>
      </c>
      <c r="C181" s="31">
        <v>605.05</v>
      </c>
      <c r="D181" s="36">
        <v>606.6166666666667</v>
      </c>
      <c r="E181" s="36">
        <v>600.2833333333333</v>
      </c>
      <c r="F181" s="36">
        <v>595.5166666666667</v>
      </c>
      <c r="G181" s="36">
        <v>589.1833333333333</v>
      </c>
      <c r="H181" s="36">
        <v>611.3833333333333</v>
      </c>
      <c r="I181" s="36">
        <v>617.7166666666666</v>
      </c>
      <c r="J181" s="36">
        <v>622.4833333333333</v>
      </c>
      <c r="K181" s="31">
        <v>612.95</v>
      </c>
      <c r="L181" s="31">
        <v>601.85</v>
      </c>
      <c r="M181" s="31">
        <v>10.31717</v>
      </c>
      <c r="N181" s="1"/>
      <c r="O181" s="1"/>
    </row>
    <row r="182" spans="1:15" ht="12.75" customHeight="1">
      <c r="A182" s="51">
        <v>173</v>
      </c>
      <c r="B182" s="53" t="s">
        <v>210</v>
      </c>
      <c r="C182" s="31">
        <v>811.95</v>
      </c>
      <c r="D182" s="36">
        <v>811.8166666666666</v>
      </c>
      <c r="E182" s="36">
        <v>797.4833333333332</v>
      </c>
      <c r="F182" s="36">
        <v>783.0166666666667</v>
      </c>
      <c r="G182" s="36">
        <v>768.6833333333333</v>
      </c>
      <c r="H182" s="36">
        <v>826.2833333333332</v>
      </c>
      <c r="I182" s="36">
        <v>840.6166666666667</v>
      </c>
      <c r="J182" s="36">
        <v>855.0833333333331</v>
      </c>
      <c r="K182" s="31">
        <v>826.15</v>
      </c>
      <c r="L182" s="31">
        <v>797.35</v>
      </c>
      <c r="M182" s="31">
        <v>205.3699</v>
      </c>
      <c r="N182" s="1"/>
      <c r="O182" s="1"/>
    </row>
    <row r="183" spans="1:15" ht="12.75" customHeight="1">
      <c r="A183" s="51">
        <v>174</v>
      </c>
      <c r="B183" s="53" t="s">
        <v>207</v>
      </c>
      <c r="C183" s="31">
        <v>163.6</v>
      </c>
      <c r="D183" s="36">
        <v>164.65</v>
      </c>
      <c r="E183" s="36">
        <v>160.55</v>
      </c>
      <c r="F183" s="36">
        <v>157.5</v>
      </c>
      <c r="G183" s="36">
        <v>153.4</v>
      </c>
      <c r="H183" s="36">
        <v>167.70000000000002</v>
      </c>
      <c r="I183" s="36">
        <v>171.79999999999998</v>
      </c>
      <c r="J183" s="36">
        <v>174.85000000000002</v>
      </c>
      <c r="K183" s="31">
        <v>168.75</v>
      </c>
      <c r="L183" s="31">
        <v>161.6</v>
      </c>
      <c r="M183" s="31">
        <v>207.15081</v>
      </c>
      <c r="N183" s="1"/>
      <c r="O183" s="1"/>
    </row>
    <row r="184" spans="1:15" ht="12.75" customHeight="1">
      <c r="A184" s="51">
        <v>175</v>
      </c>
      <c r="B184" s="53" t="s">
        <v>215</v>
      </c>
      <c r="C184" s="31">
        <v>1536.3</v>
      </c>
      <c r="D184" s="36">
        <v>1528.5833333333333</v>
      </c>
      <c r="E184" s="36">
        <v>1516.0166666666664</v>
      </c>
      <c r="F184" s="36">
        <v>1495.7333333333331</v>
      </c>
      <c r="G184" s="36">
        <v>1483.1666666666663</v>
      </c>
      <c r="H184" s="36">
        <v>1548.8666666666666</v>
      </c>
      <c r="I184" s="36">
        <v>1561.4333333333336</v>
      </c>
      <c r="J184" s="36">
        <v>1581.7166666666667</v>
      </c>
      <c r="K184" s="31">
        <v>1541.15</v>
      </c>
      <c r="L184" s="31">
        <v>1508.3</v>
      </c>
      <c r="M184" s="31">
        <v>26.84392</v>
      </c>
      <c r="N184" s="1"/>
      <c r="O184" s="1"/>
    </row>
    <row r="185" spans="1:15" ht="12.75" customHeight="1">
      <c r="A185" s="51">
        <v>176</v>
      </c>
      <c r="B185" s="53" t="s">
        <v>216</v>
      </c>
      <c r="C185" s="31">
        <v>670</v>
      </c>
      <c r="D185" s="36">
        <v>666.6666666666666</v>
      </c>
      <c r="E185" s="36">
        <v>660.9833333333332</v>
      </c>
      <c r="F185" s="36">
        <v>651.9666666666666</v>
      </c>
      <c r="G185" s="36">
        <v>646.2833333333332</v>
      </c>
      <c r="H185" s="36">
        <v>675.6833333333333</v>
      </c>
      <c r="I185" s="36">
        <v>681.3666666666667</v>
      </c>
      <c r="J185" s="36">
        <v>690.3833333333333</v>
      </c>
      <c r="K185" s="31">
        <v>672.35</v>
      </c>
      <c r="L185" s="31">
        <v>657.65</v>
      </c>
      <c r="M185" s="31">
        <v>3.38735</v>
      </c>
      <c r="N185" s="1"/>
      <c r="O185" s="1"/>
    </row>
    <row r="186" spans="1:15" ht="12.75" customHeight="1">
      <c r="A186" s="51">
        <v>177</v>
      </c>
      <c r="B186" s="53" t="s">
        <v>217</v>
      </c>
      <c r="C186" s="31">
        <v>686.7</v>
      </c>
      <c r="D186" s="36">
        <v>681.9</v>
      </c>
      <c r="E186" s="36">
        <v>674.8</v>
      </c>
      <c r="F186" s="36">
        <v>662.9</v>
      </c>
      <c r="G186" s="36">
        <v>655.8</v>
      </c>
      <c r="H186" s="36">
        <v>693.8</v>
      </c>
      <c r="I186" s="36">
        <v>700.9000000000001</v>
      </c>
      <c r="J186" s="36">
        <v>712.8</v>
      </c>
      <c r="K186" s="31">
        <v>689</v>
      </c>
      <c r="L186" s="31">
        <v>670</v>
      </c>
      <c r="M186" s="31">
        <v>15.03049</v>
      </c>
      <c r="N186" s="1"/>
      <c r="O186" s="1"/>
    </row>
    <row r="187" spans="1:15" ht="12.75" customHeight="1">
      <c r="A187" s="51">
        <v>178</v>
      </c>
      <c r="B187" s="53" t="s">
        <v>229</v>
      </c>
      <c r="C187" s="31">
        <v>2127.9</v>
      </c>
      <c r="D187" s="36">
        <v>2117.4500000000003</v>
      </c>
      <c r="E187" s="36">
        <v>2100.9500000000007</v>
      </c>
      <c r="F187" s="36">
        <v>2074.0000000000005</v>
      </c>
      <c r="G187" s="36">
        <v>2057.500000000001</v>
      </c>
      <c r="H187" s="36">
        <v>2144.4000000000005</v>
      </c>
      <c r="I187" s="36">
        <v>2160.8999999999996</v>
      </c>
      <c r="J187" s="36">
        <v>2187.8500000000004</v>
      </c>
      <c r="K187" s="31">
        <v>2133.95</v>
      </c>
      <c r="L187" s="31">
        <v>2090.5</v>
      </c>
      <c r="M187" s="31">
        <v>5.35364</v>
      </c>
      <c r="N187" s="1"/>
      <c r="O187" s="1"/>
    </row>
    <row r="188" spans="1:15" ht="12.75" customHeight="1">
      <c r="A188" s="51">
        <v>179</v>
      </c>
      <c r="B188" s="53" t="s">
        <v>218</v>
      </c>
      <c r="C188" s="31">
        <v>1083</v>
      </c>
      <c r="D188" s="36">
        <v>1080.0166666666667</v>
      </c>
      <c r="E188" s="36">
        <v>1074.3833333333332</v>
      </c>
      <c r="F188" s="36">
        <v>1065.7666666666667</v>
      </c>
      <c r="G188" s="36">
        <v>1060.1333333333332</v>
      </c>
      <c r="H188" s="36">
        <v>1088.6333333333332</v>
      </c>
      <c r="I188" s="36">
        <v>1094.2666666666669</v>
      </c>
      <c r="J188" s="36">
        <v>1102.8833333333332</v>
      </c>
      <c r="K188" s="31">
        <v>1085.65</v>
      </c>
      <c r="L188" s="31">
        <v>1071.4</v>
      </c>
      <c r="M188" s="31">
        <v>5.33612</v>
      </c>
      <c r="N188" s="1"/>
      <c r="O188" s="1"/>
    </row>
    <row r="189" spans="1:15" ht="12.75" customHeight="1">
      <c r="A189" s="51">
        <v>180</v>
      </c>
      <c r="B189" s="53" t="s">
        <v>219</v>
      </c>
      <c r="C189" s="31">
        <v>1805.45</v>
      </c>
      <c r="D189" s="36">
        <v>1796.3666666666668</v>
      </c>
      <c r="E189" s="36">
        <v>1779.7333333333336</v>
      </c>
      <c r="F189" s="36">
        <v>1754.0166666666669</v>
      </c>
      <c r="G189" s="36">
        <v>1737.3833333333337</v>
      </c>
      <c r="H189" s="36">
        <v>1822.0833333333335</v>
      </c>
      <c r="I189" s="36">
        <v>1838.7166666666667</v>
      </c>
      <c r="J189" s="36">
        <v>1864.4333333333334</v>
      </c>
      <c r="K189" s="31">
        <v>1813</v>
      </c>
      <c r="L189" s="31">
        <v>1770.65</v>
      </c>
      <c r="M189" s="31">
        <v>6.8262</v>
      </c>
      <c r="N189" s="1"/>
      <c r="O189" s="1"/>
    </row>
    <row r="190" spans="1:15" ht="12.75" customHeight="1">
      <c r="A190" s="51">
        <v>181</v>
      </c>
      <c r="B190" s="53" t="s">
        <v>224</v>
      </c>
      <c r="C190" s="31">
        <v>3900.95</v>
      </c>
      <c r="D190" s="36">
        <v>3884.65</v>
      </c>
      <c r="E190" s="36">
        <v>3859.8</v>
      </c>
      <c r="F190" s="36">
        <v>3818.65</v>
      </c>
      <c r="G190" s="36">
        <v>3793.8</v>
      </c>
      <c r="H190" s="36">
        <v>3925.8</v>
      </c>
      <c r="I190" s="36">
        <v>3950.6499999999996</v>
      </c>
      <c r="J190" s="36">
        <v>3991.8</v>
      </c>
      <c r="K190" s="31">
        <v>3909.5</v>
      </c>
      <c r="L190" s="31">
        <v>3843.5</v>
      </c>
      <c r="M190" s="31">
        <v>25.99399</v>
      </c>
      <c r="N190" s="1"/>
      <c r="O190" s="1"/>
    </row>
    <row r="191" spans="1:15" ht="12.75" customHeight="1">
      <c r="A191" s="51">
        <v>182</v>
      </c>
      <c r="B191" s="53" t="s">
        <v>220</v>
      </c>
      <c r="C191" s="31">
        <v>1099.75</v>
      </c>
      <c r="D191" s="36">
        <v>1086.7166666666667</v>
      </c>
      <c r="E191" s="36">
        <v>1070.8833333333334</v>
      </c>
      <c r="F191" s="36">
        <v>1042.0166666666667</v>
      </c>
      <c r="G191" s="36">
        <v>1026.1833333333334</v>
      </c>
      <c r="H191" s="36">
        <v>1115.5833333333335</v>
      </c>
      <c r="I191" s="36">
        <v>1131.4166666666665</v>
      </c>
      <c r="J191" s="36">
        <v>1160.2833333333335</v>
      </c>
      <c r="K191" s="31">
        <v>1102.55</v>
      </c>
      <c r="L191" s="31">
        <v>1057.85</v>
      </c>
      <c r="M191" s="31">
        <v>26.65288</v>
      </c>
      <c r="N191" s="1"/>
      <c r="O191" s="1"/>
    </row>
    <row r="192" spans="1:15" ht="12.75" customHeight="1">
      <c r="A192" s="51">
        <v>183</v>
      </c>
      <c r="B192" s="53" t="s">
        <v>292</v>
      </c>
      <c r="C192" s="31">
        <v>7299.6</v>
      </c>
      <c r="D192" s="36">
        <v>7287.533333333333</v>
      </c>
      <c r="E192" s="36">
        <v>7255.066666666666</v>
      </c>
      <c r="F192" s="36">
        <v>7210.533333333333</v>
      </c>
      <c r="G192" s="36">
        <v>7178.066666666666</v>
      </c>
      <c r="H192" s="36">
        <v>7332.066666666666</v>
      </c>
      <c r="I192" s="36">
        <v>7364.533333333333</v>
      </c>
      <c r="J192" s="36">
        <v>7409.066666666666</v>
      </c>
      <c r="K192" s="31">
        <v>7320</v>
      </c>
      <c r="L192" s="31">
        <v>7243</v>
      </c>
      <c r="M192" s="31">
        <v>1.46481</v>
      </c>
      <c r="N192" s="1"/>
      <c r="O192" s="1"/>
    </row>
    <row r="193" spans="1:15" ht="12.75" customHeight="1">
      <c r="A193" s="51">
        <v>184</v>
      </c>
      <c r="B193" s="53" t="s">
        <v>497</v>
      </c>
      <c r="C193" s="31">
        <v>628.05</v>
      </c>
      <c r="D193" s="36">
        <v>629.1833333333334</v>
      </c>
      <c r="E193" s="36">
        <v>617.5166666666668</v>
      </c>
      <c r="F193" s="36">
        <v>606.9833333333333</v>
      </c>
      <c r="G193" s="36">
        <v>595.3166666666667</v>
      </c>
      <c r="H193" s="36">
        <v>639.7166666666668</v>
      </c>
      <c r="I193" s="36">
        <v>651.3833333333333</v>
      </c>
      <c r="J193" s="36">
        <v>661.9166666666669</v>
      </c>
      <c r="K193" s="31">
        <v>640.85</v>
      </c>
      <c r="L193" s="31">
        <v>618.65</v>
      </c>
      <c r="M193" s="31">
        <v>34.10851</v>
      </c>
      <c r="N193" s="1"/>
      <c r="O193" s="1"/>
    </row>
    <row r="194" spans="1:15" ht="12.75" customHeight="1">
      <c r="A194" s="51">
        <v>185</v>
      </c>
      <c r="B194" s="53" t="s">
        <v>221</v>
      </c>
      <c r="C194" s="31">
        <v>936.4</v>
      </c>
      <c r="D194" s="36">
        <v>936.6</v>
      </c>
      <c r="E194" s="36">
        <v>918.8000000000001</v>
      </c>
      <c r="F194" s="36">
        <v>901.2</v>
      </c>
      <c r="G194" s="36">
        <v>883.4000000000001</v>
      </c>
      <c r="H194" s="36">
        <v>954.2</v>
      </c>
      <c r="I194" s="36">
        <v>972</v>
      </c>
      <c r="J194" s="36">
        <v>989.6</v>
      </c>
      <c r="K194" s="31">
        <v>954.4</v>
      </c>
      <c r="L194" s="31">
        <v>919</v>
      </c>
      <c r="M194" s="31">
        <v>312.4077</v>
      </c>
      <c r="N194" s="1"/>
      <c r="O194" s="1"/>
    </row>
    <row r="195" spans="1:15" ht="12.75" customHeight="1">
      <c r="A195" s="51">
        <v>186</v>
      </c>
      <c r="B195" s="53" t="s">
        <v>222</v>
      </c>
      <c r="C195" s="31">
        <v>433.95</v>
      </c>
      <c r="D195" s="36">
        <v>432.05</v>
      </c>
      <c r="E195" s="36">
        <v>428.75</v>
      </c>
      <c r="F195" s="36">
        <v>423.55</v>
      </c>
      <c r="G195" s="36">
        <v>420.25</v>
      </c>
      <c r="H195" s="36">
        <v>437.25</v>
      </c>
      <c r="I195" s="36">
        <v>440.55000000000007</v>
      </c>
      <c r="J195" s="36">
        <v>445.75</v>
      </c>
      <c r="K195" s="31">
        <v>435.35</v>
      </c>
      <c r="L195" s="31">
        <v>426.85</v>
      </c>
      <c r="M195" s="31">
        <v>83.24498</v>
      </c>
      <c r="N195" s="1"/>
      <c r="O195" s="1"/>
    </row>
    <row r="196" spans="1:15" ht="12.75" customHeight="1">
      <c r="A196" s="51">
        <v>187</v>
      </c>
      <c r="B196" s="53" t="s">
        <v>223</v>
      </c>
      <c r="C196" s="31">
        <v>165.9</v>
      </c>
      <c r="D196" s="36">
        <v>165.4</v>
      </c>
      <c r="E196" s="36">
        <v>162.8</v>
      </c>
      <c r="F196" s="36">
        <v>159.70000000000002</v>
      </c>
      <c r="G196" s="36">
        <v>157.10000000000002</v>
      </c>
      <c r="H196" s="36">
        <v>168.5</v>
      </c>
      <c r="I196" s="36">
        <v>171.09999999999997</v>
      </c>
      <c r="J196" s="36">
        <v>174.2</v>
      </c>
      <c r="K196" s="31">
        <v>168</v>
      </c>
      <c r="L196" s="31">
        <v>162.3</v>
      </c>
      <c r="M196" s="31">
        <v>411.2657</v>
      </c>
      <c r="N196" s="1"/>
      <c r="O196" s="1"/>
    </row>
    <row r="197" spans="1:15" ht="12.75" customHeight="1">
      <c r="A197" s="51">
        <v>188</v>
      </c>
      <c r="B197" s="53" t="s">
        <v>225</v>
      </c>
      <c r="C197" s="31">
        <v>1307.95</v>
      </c>
      <c r="D197" s="36">
        <v>1300.6166666666668</v>
      </c>
      <c r="E197" s="36">
        <v>1288.6333333333337</v>
      </c>
      <c r="F197" s="36">
        <v>1269.3166666666668</v>
      </c>
      <c r="G197" s="36">
        <v>1257.3333333333337</v>
      </c>
      <c r="H197" s="36">
        <v>1319.9333333333336</v>
      </c>
      <c r="I197" s="36">
        <v>1331.9166666666667</v>
      </c>
      <c r="J197" s="36">
        <v>1351.2333333333336</v>
      </c>
      <c r="K197" s="31">
        <v>1312.6</v>
      </c>
      <c r="L197" s="31">
        <v>1281.3</v>
      </c>
      <c r="M197" s="31">
        <v>48.68225</v>
      </c>
      <c r="N197" s="1"/>
      <c r="O197" s="1"/>
    </row>
    <row r="198" spans="1:15" ht="12.75" customHeight="1">
      <c r="A198" s="51">
        <v>189</v>
      </c>
      <c r="B198" s="53" t="s">
        <v>203</v>
      </c>
      <c r="C198" s="31">
        <v>769.35</v>
      </c>
      <c r="D198" s="36">
        <v>767.7166666666666</v>
      </c>
      <c r="E198" s="36">
        <v>763.4333333333332</v>
      </c>
      <c r="F198" s="36">
        <v>757.5166666666665</v>
      </c>
      <c r="G198" s="36">
        <v>753.2333333333331</v>
      </c>
      <c r="H198" s="36">
        <v>773.6333333333332</v>
      </c>
      <c r="I198" s="36">
        <v>777.9166666666667</v>
      </c>
      <c r="J198" s="36">
        <v>783.8333333333333</v>
      </c>
      <c r="K198" s="31">
        <v>772</v>
      </c>
      <c r="L198" s="31">
        <v>761.8</v>
      </c>
      <c r="M198" s="31">
        <v>1.65022</v>
      </c>
      <c r="N198" s="1"/>
      <c r="O198" s="1"/>
    </row>
    <row r="199" spans="1:15" ht="12.75" customHeight="1">
      <c r="A199" s="51">
        <v>190</v>
      </c>
      <c r="B199" s="53" t="s">
        <v>226</v>
      </c>
      <c r="C199" s="31">
        <v>3333.9</v>
      </c>
      <c r="D199" s="36">
        <v>3311.066666666667</v>
      </c>
      <c r="E199" s="36">
        <v>3274.133333333334</v>
      </c>
      <c r="F199" s="36">
        <v>3214.3666666666672</v>
      </c>
      <c r="G199" s="36">
        <v>3177.4333333333343</v>
      </c>
      <c r="H199" s="36">
        <v>3370.833333333334</v>
      </c>
      <c r="I199" s="36">
        <v>3407.7666666666673</v>
      </c>
      <c r="J199" s="36">
        <v>3467.5333333333338</v>
      </c>
      <c r="K199" s="31">
        <v>3348</v>
      </c>
      <c r="L199" s="31">
        <v>3251.3</v>
      </c>
      <c r="M199" s="31">
        <v>14.04971</v>
      </c>
      <c r="N199" s="1"/>
      <c r="O199" s="1"/>
    </row>
    <row r="200" spans="1:15" ht="12.75" customHeight="1">
      <c r="A200" s="51">
        <v>191</v>
      </c>
      <c r="B200" s="53" t="s">
        <v>227</v>
      </c>
      <c r="C200" s="31">
        <v>2699.95</v>
      </c>
      <c r="D200" s="36">
        <v>2685.1</v>
      </c>
      <c r="E200" s="36">
        <v>2650.2</v>
      </c>
      <c r="F200" s="36">
        <v>2600.45</v>
      </c>
      <c r="G200" s="36">
        <v>2565.5499999999997</v>
      </c>
      <c r="H200" s="36">
        <v>2734.85</v>
      </c>
      <c r="I200" s="36">
        <v>2769.7500000000005</v>
      </c>
      <c r="J200" s="36">
        <v>2819.5</v>
      </c>
      <c r="K200" s="31">
        <v>2720</v>
      </c>
      <c r="L200" s="31">
        <v>2635.35</v>
      </c>
      <c r="M200" s="31">
        <v>1.36934</v>
      </c>
      <c r="N200" s="1"/>
      <c r="O200" s="1"/>
    </row>
    <row r="201" spans="1:15" ht="12.75" customHeight="1">
      <c r="A201" s="51">
        <v>192</v>
      </c>
      <c r="B201" s="53" t="s">
        <v>294</v>
      </c>
      <c r="C201" s="31">
        <v>1338.7</v>
      </c>
      <c r="D201" s="36">
        <v>1350.0166666666667</v>
      </c>
      <c r="E201" s="36">
        <v>1320.0333333333333</v>
      </c>
      <c r="F201" s="36">
        <v>1301.3666666666666</v>
      </c>
      <c r="G201" s="36">
        <v>1271.3833333333332</v>
      </c>
      <c r="H201" s="36">
        <v>1368.6833333333334</v>
      </c>
      <c r="I201" s="36">
        <v>1398.6666666666665</v>
      </c>
      <c r="J201" s="36">
        <v>1417.3333333333335</v>
      </c>
      <c r="K201" s="31">
        <v>1380</v>
      </c>
      <c r="L201" s="31">
        <v>1331.35</v>
      </c>
      <c r="M201" s="31">
        <v>5.7495</v>
      </c>
      <c r="N201" s="1"/>
      <c r="O201" s="1"/>
    </row>
    <row r="202" spans="1:15" ht="12.75" customHeight="1">
      <c r="A202" s="51">
        <v>193</v>
      </c>
      <c r="B202" s="53" t="s">
        <v>228</v>
      </c>
      <c r="C202" s="31">
        <v>4596.65</v>
      </c>
      <c r="D202" s="36">
        <v>4586.983333333333</v>
      </c>
      <c r="E202" s="36">
        <v>4539.7666666666655</v>
      </c>
      <c r="F202" s="36">
        <v>4482.883333333333</v>
      </c>
      <c r="G202" s="36">
        <v>4435.666666666666</v>
      </c>
      <c r="H202" s="36">
        <v>4643.866666666665</v>
      </c>
      <c r="I202" s="36">
        <v>4691.083333333332</v>
      </c>
      <c r="J202" s="36">
        <v>4747.966666666664</v>
      </c>
      <c r="K202" s="31">
        <v>4634.2</v>
      </c>
      <c r="L202" s="31">
        <v>4530.1</v>
      </c>
      <c r="M202" s="31">
        <v>5.00593</v>
      </c>
      <c r="N202" s="1"/>
      <c r="O202" s="1"/>
    </row>
    <row r="203" spans="1:15" ht="12.75" customHeight="1">
      <c r="A203" s="51">
        <v>194</v>
      </c>
      <c r="B203" s="53" t="s">
        <v>296</v>
      </c>
      <c r="C203" s="31">
        <v>3765.1</v>
      </c>
      <c r="D203" s="36">
        <v>3756.85</v>
      </c>
      <c r="E203" s="36">
        <v>3694.2</v>
      </c>
      <c r="F203" s="36">
        <v>3623.2999999999997</v>
      </c>
      <c r="G203" s="36">
        <v>3560.6499999999996</v>
      </c>
      <c r="H203" s="36">
        <v>3827.75</v>
      </c>
      <c r="I203" s="36">
        <v>3890.4000000000005</v>
      </c>
      <c r="J203" s="36">
        <v>3961.3</v>
      </c>
      <c r="K203" s="31">
        <v>3819.5</v>
      </c>
      <c r="L203" s="31">
        <v>3685.95</v>
      </c>
      <c r="M203" s="31">
        <v>4.72768</v>
      </c>
      <c r="N203" s="1"/>
      <c r="O203" s="1"/>
    </row>
    <row r="204" spans="1:15" ht="12.75" customHeight="1">
      <c r="A204" s="51">
        <v>195</v>
      </c>
      <c r="B204" s="53" t="s">
        <v>232</v>
      </c>
      <c r="C204" s="31">
        <v>510</v>
      </c>
      <c r="D204" s="36">
        <v>511.8833333333334</v>
      </c>
      <c r="E204" s="36">
        <v>503.9666666666668</v>
      </c>
      <c r="F204" s="36">
        <v>497.93333333333345</v>
      </c>
      <c r="G204" s="36">
        <v>490.0166666666669</v>
      </c>
      <c r="H204" s="36">
        <v>517.9166666666667</v>
      </c>
      <c r="I204" s="36">
        <v>525.8333333333334</v>
      </c>
      <c r="J204" s="36">
        <v>531.8666666666667</v>
      </c>
      <c r="K204" s="31">
        <v>519.8</v>
      </c>
      <c r="L204" s="31">
        <v>505.85</v>
      </c>
      <c r="M204" s="31">
        <v>23.98088</v>
      </c>
      <c r="N204" s="1"/>
      <c r="O204" s="1"/>
    </row>
    <row r="205" spans="1:15" ht="12.75" customHeight="1">
      <c r="A205" s="51">
        <v>196</v>
      </c>
      <c r="B205" s="53" t="s">
        <v>231</v>
      </c>
      <c r="C205" s="31">
        <v>9709.1</v>
      </c>
      <c r="D205" s="36">
        <v>9653.433333333334</v>
      </c>
      <c r="E205" s="36">
        <v>9581.166666666668</v>
      </c>
      <c r="F205" s="36">
        <v>9453.233333333334</v>
      </c>
      <c r="G205" s="36">
        <v>9380.966666666667</v>
      </c>
      <c r="H205" s="36">
        <v>9781.366666666669</v>
      </c>
      <c r="I205" s="36">
        <v>9853.633333333335</v>
      </c>
      <c r="J205" s="36">
        <v>9981.56666666667</v>
      </c>
      <c r="K205" s="31">
        <v>9725.7</v>
      </c>
      <c r="L205" s="31">
        <v>9525.5</v>
      </c>
      <c r="M205" s="31">
        <v>3.68451</v>
      </c>
      <c r="N205" s="1"/>
      <c r="O205" s="1"/>
    </row>
    <row r="206" spans="1:15" ht="12.75" customHeight="1">
      <c r="A206" s="51">
        <v>197</v>
      </c>
      <c r="B206" s="53" t="s">
        <v>297</v>
      </c>
      <c r="C206" s="31">
        <v>140.7</v>
      </c>
      <c r="D206" s="36">
        <v>140.96666666666667</v>
      </c>
      <c r="E206" s="36">
        <v>138.58333333333334</v>
      </c>
      <c r="F206" s="36">
        <v>136.46666666666667</v>
      </c>
      <c r="G206" s="36">
        <v>134.08333333333334</v>
      </c>
      <c r="H206" s="36">
        <v>143.08333333333334</v>
      </c>
      <c r="I206" s="36">
        <v>145.46666666666667</v>
      </c>
      <c r="J206" s="36">
        <v>147.58333333333334</v>
      </c>
      <c r="K206" s="31">
        <v>143.35</v>
      </c>
      <c r="L206" s="31">
        <v>138.85</v>
      </c>
      <c r="M206" s="31">
        <v>162.1009</v>
      </c>
      <c r="N206" s="1"/>
      <c r="O206" s="1"/>
    </row>
    <row r="207" spans="1:15" ht="12.75" customHeight="1">
      <c r="A207" s="51">
        <v>198</v>
      </c>
      <c r="B207" s="53" t="s">
        <v>230</v>
      </c>
      <c r="C207" s="31">
        <v>1899.8</v>
      </c>
      <c r="D207" s="36">
        <v>1897.55</v>
      </c>
      <c r="E207" s="36">
        <v>1889.3</v>
      </c>
      <c r="F207" s="36">
        <v>1878.8</v>
      </c>
      <c r="G207" s="36">
        <v>1870.55</v>
      </c>
      <c r="H207" s="36">
        <v>1908.05</v>
      </c>
      <c r="I207" s="36">
        <v>1916.3</v>
      </c>
      <c r="J207" s="36">
        <v>1926.8</v>
      </c>
      <c r="K207" s="31">
        <v>1905.8</v>
      </c>
      <c r="L207" s="31">
        <v>1887.05</v>
      </c>
      <c r="M207" s="31">
        <v>2.70122</v>
      </c>
      <c r="N207" s="1"/>
      <c r="O207" s="1"/>
    </row>
    <row r="208" spans="1:15" ht="12.75" customHeight="1">
      <c r="A208" s="51">
        <v>199</v>
      </c>
      <c r="B208" s="53" t="s">
        <v>172</v>
      </c>
      <c r="C208" s="31">
        <v>1177.1</v>
      </c>
      <c r="D208" s="36">
        <v>1175.1166666666666</v>
      </c>
      <c r="E208" s="36">
        <v>1165.2333333333331</v>
      </c>
      <c r="F208" s="36">
        <v>1153.3666666666666</v>
      </c>
      <c r="G208" s="36">
        <v>1143.4833333333331</v>
      </c>
      <c r="H208" s="36">
        <v>1186.9833333333331</v>
      </c>
      <c r="I208" s="36">
        <v>1196.8666666666668</v>
      </c>
      <c r="J208" s="36">
        <v>1208.7333333333331</v>
      </c>
      <c r="K208" s="31">
        <v>1185</v>
      </c>
      <c r="L208" s="31">
        <v>1163.25</v>
      </c>
      <c r="M208" s="31">
        <v>8.19159</v>
      </c>
      <c r="N208" s="1"/>
      <c r="O208" s="1"/>
    </row>
    <row r="209" spans="1:15" ht="12.75" customHeight="1">
      <c r="A209" s="51">
        <v>200</v>
      </c>
      <c r="B209" s="53" t="s">
        <v>298</v>
      </c>
      <c r="C209" s="31">
        <v>1493.25</v>
      </c>
      <c r="D209" s="36">
        <v>1488.5166666666667</v>
      </c>
      <c r="E209" s="36">
        <v>1477.7333333333333</v>
      </c>
      <c r="F209" s="36">
        <v>1462.2166666666667</v>
      </c>
      <c r="G209" s="36">
        <v>1451.4333333333334</v>
      </c>
      <c r="H209" s="36">
        <v>1504.0333333333333</v>
      </c>
      <c r="I209" s="36">
        <v>1514.8166666666666</v>
      </c>
      <c r="J209" s="36">
        <v>1530.3333333333333</v>
      </c>
      <c r="K209" s="31">
        <v>1499.3</v>
      </c>
      <c r="L209" s="31">
        <v>1473</v>
      </c>
      <c r="M209" s="31">
        <v>16.85986</v>
      </c>
      <c r="N209" s="1"/>
      <c r="O209" s="1"/>
    </row>
    <row r="210" spans="1:15" ht="12.75" customHeight="1">
      <c r="A210" s="51">
        <v>201</v>
      </c>
      <c r="B210" s="53" t="s">
        <v>233</v>
      </c>
      <c r="C210" s="31">
        <v>433.05</v>
      </c>
      <c r="D210" s="36">
        <v>435.7166666666667</v>
      </c>
      <c r="E210" s="36">
        <v>424.3833333333334</v>
      </c>
      <c r="F210" s="36">
        <v>415.7166666666667</v>
      </c>
      <c r="G210" s="36">
        <v>404.3833333333334</v>
      </c>
      <c r="H210" s="36">
        <v>444.3833333333334</v>
      </c>
      <c r="I210" s="36">
        <v>455.71666666666664</v>
      </c>
      <c r="J210" s="36">
        <v>464.3833333333334</v>
      </c>
      <c r="K210" s="31">
        <v>447.05</v>
      </c>
      <c r="L210" s="31">
        <v>427.05</v>
      </c>
      <c r="M210" s="31">
        <v>161.55897</v>
      </c>
      <c r="N210" s="1"/>
      <c r="O210" s="1"/>
    </row>
    <row r="211" spans="1:15" ht="12.75" customHeight="1">
      <c r="A211" s="51">
        <v>202</v>
      </c>
      <c r="B211" s="53" t="s">
        <v>138</v>
      </c>
      <c r="C211" s="31">
        <v>13.15</v>
      </c>
      <c r="D211" s="36">
        <v>13.166666666666666</v>
      </c>
      <c r="E211" s="36">
        <v>12.933333333333332</v>
      </c>
      <c r="F211" s="36">
        <v>12.716666666666665</v>
      </c>
      <c r="G211" s="36">
        <v>12.48333333333333</v>
      </c>
      <c r="H211" s="36">
        <v>13.383333333333333</v>
      </c>
      <c r="I211" s="36">
        <v>13.616666666666667</v>
      </c>
      <c r="J211" s="36">
        <v>13.833333333333334</v>
      </c>
      <c r="K211" s="31">
        <v>13.4</v>
      </c>
      <c r="L211" s="31">
        <v>12.95</v>
      </c>
      <c r="M211" s="31">
        <v>4559.4166</v>
      </c>
      <c r="N211" s="1"/>
      <c r="O211" s="1"/>
    </row>
    <row r="212" spans="1:15" ht="12.75" customHeight="1">
      <c r="A212" s="51">
        <v>203</v>
      </c>
      <c r="B212" s="53" t="s">
        <v>234</v>
      </c>
      <c r="C212" s="31">
        <v>1320.6</v>
      </c>
      <c r="D212" s="36">
        <v>1314.5333333333333</v>
      </c>
      <c r="E212" s="36">
        <v>1304.4666666666667</v>
      </c>
      <c r="F212" s="36">
        <v>1288.3333333333335</v>
      </c>
      <c r="G212" s="36">
        <v>1278.2666666666669</v>
      </c>
      <c r="H212" s="36">
        <v>1330.6666666666665</v>
      </c>
      <c r="I212" s="36">
        <v>1340.7333333333331</v>
      </c>
      <c r="J212" s="36">
        <v>1356.8666666666663</v>
      </c>
      <c r="K212" s="31">
        <v>1324.6</v>
      </c>
      <c r="L212" s="31">
        <v>1298.4</v>
      </c>
      <c r="M212" s="31">
        <v>12.3251</v>
      </c>
      <c r="N212" s="1"/>
      <c r="O212" s="1"/>
    </row>
    <row r="213" spans="1:15" ht="12.75" customHeight="1">
      <c r="A213" s="51">
        <v>204</v>
      </c>
      <c r="B213" s="53" t="s">
        <v>235</v>
      </c>
      <c r="C213" s="31">
        <v>464.45</v>
      </c>
      <c r="D213" s="36">
        <v>462.6833333333334</v>
      </c>
      <c r="E213" s="36">
        <v>457.8666666666668</v>
      </c>
      <c r="F213" s="36">
        <v>451.2833333333334</v>
      </c>
      <c r="G213" s="36">
        <v>446.4666666666668</v>
      </c>
      <c r="H213" s="36">
        <v>469.26666666666677</v>
      </c>
      <c r="I213" s="36">
        <v>474.08333333333337</v>
      </c>
      <c r="J213" s="36">
        <v>480.66666666666674</v>
      </c>
      <c r="K213" s="31">
        <v>467.5</v>
      </c>
      <c r="L213" s="31">
        <v>456.1</v>
      </c>
      <c r="M213" s="31">
        <v>73.10736</v>
      </c>
      <c r="N213" s="1"/>
      <c r="O213" s="1"/>
    </row>
    <row r="214" spans="1:15" ht="12.75" customHeight="1">
      <c r="A214" s="51">
        <v>205</v>
      </c>
      <c r="B214" s="53" t="s">
        <v>300</v>
      </c>
      <c r="C214" s="31">
        <v>22.65</v>
      </c>
      <c r="D214" s="36">
        <v>22.8</v>
      </c>
      <c r="E214" s="36">
        <v>22.450000000000003</v>
      </c>
      <c r="F214" s="36">
        <v>22.250000000000004</v>
      </c>
      <c r="G214" s="36">
        <v>21.900000000000006</v>
      </c>
      <c r="H214" s="36">
        <v>23</v>
      </c>
      <c r="I214" s="36">
        <v>23.35</v>
      </c>
      <c r="J214" s="36">
        <v>23.549999999999997</v>
      </c>
      <c r="K214" s="31">
        <v>23.15</v>
      </c>
      <c r="L214" s="31">
        <v>22.6</v>
      </c>
      <c r="M214" s="31">
        <v>1515.89896</v>
      </c>
      <c r="N214" s="1"/>
      <c r="O214" s="1"/>
    </row>
    <row r="215" spans="1:15" ht="12.75" customHeight="1">
      <c r="A215" s="51">
        <v>206</v>
      </c>
      <c r="B215" s="53" t="s">
        <v>236</v>
      </c>
      <c r="C215" s="31">
        <v>133.05</v>
      </c>
      <c r="D215" s="36">
        <v>132.63333333333333</v>
      </c>
      <c r="E215" s="36">
        <v>130.66666666666666</v>
      </c>
      <c r="F215" s="36">
        <v>128.28333333333333</v>
      </c>
      <c r="G215" s="36">
        <v>126.31666666666666</v>
      </c>
      <c r="H215" s="36">
        <v>135.01666666666665</v>
      </c>
      <c r="I215" s="36">
        <v>136.98333333333335</v>
      </c>
      <c r="J215" s="36">
        <v>139.36666666666665</v>
      </c>
      <c r="K215" s="31">
        <v>134.6</v>
      </c>
      <c r="L215" s="31">
        <v>130.25</v>
      </c>
      <c r="M215" s="31">
        <v>87.65244</v>
      </c>
      <c r="N215" s="1"/>
      <c r="O215" s="1"/>
    </row>
    <row r="216" spans="1:15" ht="12.75" customHeight="1">
      <c r="A216" s="51">
        <v>207</v>
      </c>
      <c r="B216" s="53" t="s">
        <v>301</v>
      </c>
      <c r="C216" s="31">
        <v>195.2</v>
      </c>
      <c r="D216" s="36">
        <v>193.35</v>
      </c>
      <c r="E216" s="36">
        <v>190.85</v>
      </c>
      <c r="F216" s="36">
        <v>186.5</v>
      </c>
      <c r="G216" s="36">
        <v>184</v>
      </c>
      <c r="H216" s="36">
        <v>197.7</v>
      </c>
      <c r="I216" s="36">
        <v>200.2</v>
      </c>
      <c r="J216" s="36">
        <v>204.54999999999998</v>
      </c>
      <c r="K216" s="31">
        <v>195.85</v>
      </c>
      <c r="L216" s="31">
        <v>189</v>
      </c>
      <c r="M216" s="31">
        <v>354.78593</v>
      </c>
      <c r="N216" s="1"/>
      <c r="O216" s="1"/>
    </row>
    <row r="217" spans="1:15" ht="12.75" customHeight="1">
      <c r="A217" s="51">
        <v>208</v>
      </c>
      <c r="B217" s="53" t="s">
        <v>237</v>
      </c>
      <c r="C217" s="31">
        <v>1009</v>
      </c>
      <c r="D217" s="36">
        <v>1001.7166666666667</v>
      </c>
      <c r="E217" s="36">
        <v>991.4333333333334</v>
      </c>
      <c r="F217" s="36">
        <v>973.8666666666667</v>
      </c>
      <c r="G217" s="36">
        <v>963.5833333333334</v>
      </c>
      <c r="H217" s="36">
        <v>1019.2833333333334</v>
      </c>
      <c r="I217" s="36">
        <v>1029.5666666666666</v>
      </c>
      <c r="J217" s="36">
        <v>1047.1333333333334</v>
      </c>
      <c r="K217" s="31">
        <v>1012</v>
      </c>
      <c r="L217" s="31">
        <v>984.15</v>
      </c>
      <c r="M217" s="31">
        <v>16.081</v>
      </c>
      <c r="N217" s="1"/>
      <c r="O217" s="1"/>
    </row>
    <row r="218" spans="1:15" ht="12.75" customHeight="1">
      <c r="A218" s="54"/>
      <c r="B218" s="1"/>
      <c r="C218" s="55"/>
      <c r="D218" s="55"/>
      <c r="E218" s="55"/>
      <c r="F218" s="55"/>
      <c r="G218" s="55"/>
      <c r="H218" s="55"/>
      <c r="I218" s="55"/>
      <c r="J218" s="55"/>
      <c r="K218" s="55"/>
      <c r="L218" s="56"/>
      <c r="M218" s="1"/>
      <c r="N218" s="1"/>
      <c r="O218" s="1"/>
    </row>
    <row r="219" spans="1:15" ht="12.75" customHeight="1">
      <c r="A219" s="54"/>
      <c r="B219" s="1"/>
      <c r="C219" s="55"/>
      <c r="D219" s="55"/>
      <c r="E219" s="55"/>
      <c r="F219" s="55"/>
      <c r="G219" s="55"/>
      <c r="H219" s="55"/>
      <c r="I219" s="55"/>
      <c r="J219" s="55"/>
      <c r="K219" s="55"/>
      <c r="L219" s="56"/>
      <c r="M219" s="1"/>
      <c r="N219" s="1"/>
      <c r="O219" s="1"/>
    </row>
    <row r="220" spans="1:15" ht="12.75" customHeight="1">
      <c r="A220" s="57" t="s">
        <v>302</v>
      </c>
      <c r="B220" s="1"/>
      <c r="C220" s="55"/>
      <c r="D220" s="55"/>
      <c r="E220" s="55"/>
      <c r="F220" s="55"/>
      <c r="G220" s="55"/>
      <c r="H220" s="55"/>
      <c r="I220" s="55"/>
      <c r="J220" s="55"/>
      <c r="K220" s="55"/>
      <c r="L220" s="56"/>
      <c r="M220" s="1"/>
      <c r="N220" s="1"/>
      <c r="O220" s="1"/>
    </row>
    <row r="221" spans="1:15" ht="12.75" customHeight="1">
      <c r="A221" s="1"/>
      <c r="B221" s="1"/>
      <c r="C221" s="55"/>
      <c r="D221" s="55"/>
      <c r="E221" s="55"/>
      <c r="F221" s="55"/>
      <c r="G221" s="55"/>
      <c r="H221" s="55"/>
      <c r="I221" s="55"/>
      <c r="J221" s="55"/>
      <c r="K221" s="55"/>
      <c r="L221" s="56"/>
      <c r="M221" s="1"/>
      <c r="N221" s="1"/>
      <c r="O221" s="1"/>
    </row>
    <row r="222" spans="1:15" ht="12.75" customHeight="1">
      <c r="A222" s="1"/>
      <c r="B222" s="1"/>
      <c r="C222" s="55"/>
      <c r="D222" s="55"/>
      <c r="E222" s="55"/>
      <c r="F222" s="55"/>
      <c r="G222" s="55"/>
      <c r="H222" s="55"/>
      <c r="I222" s="55"/>
      <c r="J222" s="55"/>
      <c r="K222" s="55"/>
      <c r="L222" s="56"/>
      <c r="M222" s="1"/>
      <c r="N222" s="1"/>
      <c r="O222" s="1"/>
    </row>
    <row r="223" spans="1:15" ht="12.75" customHeight="1">
      <c r="A223" s="58" t="s">
        <v>303</v>
      </c>
      <c r="B223" s="1"/>
      <c r="C223" s="55"/>
      <c r="D223" s="55"/>
      <c r="E223" s="55"/>
      <c r="F223" s="55"/>
      <c r="G223" s="55"/>
      <c r="H223" s="55"/>
      <c r="I223" s="55"/>
      <c r="J223" s="55"/>
      <c r="K223" s="55"/>
      <c r="L223" s="56"/>
      <c r="M223" s="1"/>
      <c r="N223" s="1"/>
      <c r="O223" s="1"/>
    </row>
    <row r="224" spans="1:15" ht="12.75" customHeight="1">
      <c r="A224" s="59"/>
      <c r="B224" s="1"/>
      <c r="C224" s="55"/>
      <c r="D224" s="55"/>
      <c r="E224" s="55"/>
      <c r="F224" s="55"/>
      <c r="G224" s="55"/>
      <c r="H224" s="55"/>
      <c r="I224" s="55"/>
      <c r="J224" s="55"/>
      <c r="K224" s="55"/>
      <c r="L224" s="56"/>
      <c r="M224" s="1"/>
      <c r="N224" s="1"/>
      <c r="O224" s="1"/>
    </row>
    <row r="225" spans="1:15" ht="12.75" customHeight="1">
      <c r="A225" s="60" t="s">
        <v>304</v>
      </c>
      <c r="B225" s="1"/>
      <c r="C225" s="55"/>
      <c r="D225" s="55"/>
      <c r="E225" s="55"/>
      <c r="F225" s="55"/>
      <c r="G225" s="55"/>
      <c r="H225" s="55"/>
      <c r="I225" s="55"/>
      <c r="J225" s="55"/>
      <c r="K225" s="55"/>
      <c r="L225" s="56"/>
      <c r="M225" s="1"/>
      <c r="N225" s="1"/>
      <c r="O225" s="1"/>
    </row>
    <row r="226" spans="1:15" ht="12.75" customHeight="1">
      <c r="A226" s="44" t="s">
        <v>238</v>
      </c>
      <c r="B226" s="1"/>
      <c r="C226" s="55"/>
      <c r="D226" s="55"/>
      <c r="E226" s="55"/>
      <c r="F226" s="55"/>
      <c r="G226" s="55"/>
      <c r="H226" s="55"/>
      <c r="I226" s="55"/>
      <c r="J226" s="55"/>
      <c r="K226" s="55"/>
      <c r="L226" s="56"/>
      <c r="M226" s="1"/>
      <c r="N226" s="1"/>
      <c r="O226" s="1"/>
    </row>
    <row r="227" spans="1:15" ht="12.75" customHeight="1">
      <c r="A227" s="44" t="s">
        <v>239</v>
      </c>
      <c r="B227" s="1"/>
      <c r="C227" s="55"/>
      <c r="D227" s="55"/>
      <c r="E227" s="55"/>
      <c r="F227" s="55"/>
      <c r="G227" s="55"/>
      <c r="H227" s="55"/>
      <c r="I227" s="55"/>
      <c r="J227" s="55"/>
      <c r="K227" s="55"/>
      <c r="L227" s="56"/>
      <c r="M227" s="1"/>
      <c r="N227" s="1"/>
      <c r="O227" s="1"/>
    </row>
    <row r="228" spans="1:15" ht="12.75" customHeight="1">
      <c r="A228" s="44" t="s">
        <v>240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56"/>
      <c r="M228" s="1"/>
      <c r="N228" s="1"/>
      <c r="O228" s="1"/>
    </row>
    <row r="229" spans="1:15" ht="12.75" customHeight="1">
      <c r="A229" s="44" t="s">
        <v>241</v>
      </c>
      <c r="B229" s="1"/>
      <c r="C229" s="55"/>
      <c r="D229" s="55"/>
      <c r="E229" s="55"/>
      <c r="F229" s="55"/>
      <c r="G229" s="55"/>
      <c r="H229" s="55"/>
      <c r="I229" s="55"/>
      <c r="J229" s="55"/>
      <c r="K229" s="55"/>
      <c r="L229" s="56"/>
      <c r="M229" s="1"/>
      <c r="N229" s="1"/>
      <c r="O229" s="1"/>
    </row>
    <row r="230" spans="1:15" ht="12.75" customHeight="1">
      <c r="A230" s="44" t="s">
        <v>242</v>
      </c>
      <c r="B230" s="1"/>
      <c r="C230" s="55"/>
      <c r="D230" s="55"/>
      <c r="E230" s="55"/>
      <c r="F230" s="55"/>
      <c r="G230" s="55"/>
      <c r="H230" s="55"/>
      <c r="I230" s="55"/>
      <c r="J230" s="55"/>
      <c r="K230" s="55"/>
      <c r="L230" s="56"/>
      <c r="M230" s="1"/>
      <c r="N230" s="1"/>
      <c r="O230" s="1"/>
    </row>
    <row r="231" spans="1:15" ht="12.75" customHeight="1">
      <c r="A231" s="62"/>
      <c r="B231" s="1"/>
      <c r="C231" s="55"/>
      <c r="D231" s="55"/>
      <c r="E231" s="55"/>
      <c r="F231" s="55"/>
      <c r="G231" s="55"/>
      <c r="H231" s="55"/>
      <c r="I231" s="55"/>
      <c r="J231" s="55"/>
      <c r="K231" s="55"/>
      <c r="L231" s="56"/>
      <c r="M231" s="1"/>
      <c r="N231" s="1"/>
      <c r="O231" s="1"/>
    </row>
    <row r="232" spans="1:15" ht="12.75" customHeight="1">
      <c r="A232" s="1"/>
      <c r="B232" s="1"/>
      <c r="C232" s="55"/>
      <c r="D232" s="55"/>
      <c r="E232" s="55"/>
      <c r="F232" s="55"/>
      <c r="G232" s="55"/>
      <c r="H232" s="55"/>
      <c r="I232" s="55"/>
      <c r="J232" s="55"/>
      <c r="K232" s="55"/>
      <c r="L232" s="56"/>
      <c r="M232" s="1"/>
      <c r="N232" s="1"/>
      <c r="O232" s="1"/>
    </row>
    <row r="233" spans="1:15" ht="12.75" customHeight="1">
      <c r="A233" s="1"/>
      <c r="B233" s="1"/>
      <c r="C233" s="55"/>
      <c r="D233" s="55"/>
      <c r="E233" s="55"/>
      <c r="F233" s="55"/>
      <c r="G233" s="55"/>
      <c r="H233" s="55"/>
      <c r="I233" s="55"/>
      <c r="J233" s="55"/>
      <c r="K233" s="55"/>
      <c r="L233" s="56"/>
      <c r="M233" s="1"/>
      <c r="N233" s="1"/>
      <c r="O233" s="1"/>
    </row>
    <row r="234" spans="1:15" ht="12.75" customHeight="1">
      <c r="A234" s="1"/>
      <c r="B234" s="1"/>
      <c r="C234" s="55"/>
      <c r="D234" s="55"/>
      <c r="E234" s="55"/>
      <c r="F234" s="55"/>
      <c r="G234" s="55"/>
      <c r="H234" s="55"/>
      <c r="I234" s="55"/>
      <c r="J234" s="55"/>
      <c r="K234" s="55"/>
      <c r="L234" s="56"/>
      <c r="M234" s="1"/>
      <c r="N234" s="1"/>
      <c r="O234" s="1"/>
    </row>
    <row r="235" spans="1:15" ht="12.75" customHeight="1">
      <c r="A235" s="1"/>
      <c r="B235" s="1"/>
      <c r="C235" s="55"/>
      <c r="D235" s="55"/>
      <c r="E235" s="55"/>
      <c r="F235" s="55"/>
      <c r="G235" s="55"/>
      <c r="H235" s="55"/>
      <c r="I235" s="55"/>
      <c r="J235" s="55"/>
      <c r="K235" s="55"/>
      <c r="L235" s="56"/>
      <c r="M235" s="1"/>
      <c r="N235" s="1"/>
      <c r="O235" s="1"/>
    </row>
    <row r="236" spans="1:15" ht="12.75" customHeight="1">
      <c r="A236" s="63" t="s">
        <v>243</v>
      </c>
      <c r="B236" s="1"/>
      <c r="C236" s="55"/>
      <c r="D236" s="55"/>
      <c r="E236" s="55"/>
      <c r="F236" s="55"/>
      <c r="G236" s="55"/>
      <c r="H236" s="55"/>
      <c r="I236" s="55"/>
      <c r="J236" s="55"/>
      <c r="K236" s="55"/>
      <c r="L236" s="56"/>
      <c r="M236" s="1"/>
      <c r="N236" s="1"/>
      <c r="O236" s="1"/>
    </row>
    <row r="237" spans="1:15" ht="12.75" customHeight="1">
      <c r="A237" s="64" t="s">
        <v>244</v>
      </c>
      <c r="B237" s="1"/>
      <c r="C237" s="55"/>
      <c r="D237" s="55"/>
      <c r="E237" s="55"/>
      <c r="F237" s="55"/>
      <c r="G237" s="55"/>
      <c r="H237" s="55"/>
      <c r="I237" s="55"/>
      <c r="J237" s="55"/>
      <c r="K237" s="55"/>
      <c r="L237" s="56"/>
      <c r="M237" s="1"/>
      <c r="N237" s="1"/>
      <c r="O237" s="1"/>
    </row>
    <row r="238" spans="1:15" ht="12.75" customHeight="1">
      <c r="A238" s="64" t="s">
        <v>245</v>
      </c>
      <c r="B238" s="1"/>
      <c r="C238" s="55"/>
      <c r="D238" s="55"/>
      <c r="E238" s="55"/>
      <c r="F238" s="55"/>
      <c r="G238" s="55"/>
      <c r="H238" s="55"/>
      <c r="I238" s="55"/>
      <c r="J238" s="55"/>
      <c r="K238" s="55"/>
      <c r="L238" s="56"/>
      <c r="M238" s="1"/>
      <c r="N238" s="1"/>
      <c r="O238" s="1"/>
    </row>
    <row r="239" spans="1:15" ht="12.75" customHeight="1">
      <c r="A239" s="64" t="s">
        <v>246</v>
      </c>
      <c r="B239" s="1"/>
      <c r="C239" s="55"/>
      <c r="D239" s="55"/>
      <c r="E239" s="55"/>
      <c r="F239" s="55"/>
      <c r="G239" s="55"/>
      <c r="H239" s="55"/>
      <c r="I239" s="55"/>
      <c r="J239" s="55"/>
      <c r="K239" s="55"/>
      <c r="L239" s="56"/>
      <c r="M239" s="1"/>
      <c r="N239" s="1"/>
      <c r="O239" s="1"/>
    </row>
    <row r="240" spans="1:15" ht="12.75" customHeight="1">
      <c r="A240" s="64" t="s">
        <v>247</v>
      </c>
      <c r="B240" s="1"/>
      <c r="C240" s="55"/>
      <c r="D240" s="55"/>
      <c r="E240" s="55"/>
      <c r="F240" s="55"/>
      <c r="G240" s="55"/>
      <c r="H240" s="55"/>
      <c r="I240" s="55"/>
      <c r="J240" s="55"/>
      <c r="K240" s="55"/>
      <c r="L240" s="56"/>
      <c r="M240" s="1"/>
      <c r="N240" s="1"/>
      <c r="O240" s="1"/>
    </row>
    <row r="241" spans="1:15" ht="12.75" customHeight="1">
      <c r="A241" s="64" t="s">
        <v>248</v>
      </c>
      <c r="B241" s="1"/>
      <c r="C241" s="55"/>
      <c r="D241" s="55"/>
      <c r="E241" s="55"/>
      <c r="F241" s="55"/>
      <c r="G241" s="55"/>
      <c r="H241" s="55"/>
      <c r="I241" s="55"/>
      <c r="J241" s="55"/>
      <c r="K241" s="55"/>
      <c r="L241" s="56"/>
      <c r="M241" s="1"/>
      <c r="N241" s="1"/>
      <c r="O241" s="1"/>
    </row>
    <row r="242" spans="1:15" ht="12.75" customHeight="1">
      <c r="A242" s="64" t="s">
        <v>249</v>
      </c>
      <c r="B242" s="1"/>
      <c r="C242" s="55"/>
      <c r="D242" s="55"/>
      <c r="E242" s="55"/>
      <c r="F242" s="55"/>
      <c r="G242" s="55"/>
      <c r="H242" s="55"/>
      <c r="I242" s="55"/>
      <c r="J242" s="55"/>
      <c r="K242" s="55"/>
      <c r="L242" s="56"/>
      <c r="M242" s="1"/>
      <c r="N242" s="1"/>
      <c r="O242" s="1"/>
    </row>
    <row r="243" spans="1:15" ht="12.75" customHeight="1">
      <c r="A243" s="64" t="s">
        <v>250</v>
      </c>
      <c r="B243" s="1"/>
      <c r="C243" s="55"/>
      <c r="D243" s="55"/>
      <c r="E243" s="55"/>
      <c r="F243" s="55"/>
      <c r="G243" s="55"/>
      <c r="H243" s="55"/>
      <c r="I243" s="55"/>
      <c r="J243" s="55"/>
      <c r="K243" s="55"/>
      <c r="L243" s="56"/>
      <c r="M243" s="1"/>
      <c r="N243" s="1"/>
      <c r="O243" s="1"/>
    </row>
    <row r="244" spans="1:15" ht="12.75" customHeight="1">
      <c r="A244" s="64" t="s">
        <v>251</v>
      </c>
      <c r="B244" s="1"/>
      <c r="C244" s="55"/>
      <c r="D244" s="55"/>
      <c r="E244" s="55"/>
      <c r="F244" s="55"/>
      <c r="G244" s="55"/>
      <c r="H244" s="55"/>
      <c r="I244" s="55"/>
      <c r="J244" s="55"/>
      <c r="K244" s="55"/>
      <c r="L244" s="56"/>
      <c r="M244" s="1"/>
      <c r="N244" s="1"/>
      <c r="O244" s="1"/>
    </row>
    <row r="245" spans="1:15" ht="12.75" customHeight="1">
      <c r="A245" s="64" t="s">
        <v>252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56"/>
      <c r="M245" s="1"/>
      <c r="N245" s="1"/>
      <c r="O245" s="1"/>
    </row>
    <row r="246" spans="1:15" ht="12.75" customHeight="1">
      <c r="A246" s="1"/>
      <c r="B246" s="1"/>
      <c r="C246" s="55"/>
      <c r="D246" s="55"/>
      <c r="E246" s="55"/>
      <c r="F246" s="55"/>
      <c r="G246" s="55"/>
      <c r="H246" s="55"/>
      <c r="I246" s="55"/>
      <c r="J246" s="55"/>
      <c r="K246" s="55"/>
      <c r="L246" s="56"/>
      <c r="M246" s="1"/>
      <c r="N246" s="1"/>
      <c r="O246" s="1"/>
    </row>
    <row r="247" spans="1:15" ht="12.75" customHeight="1">
      <c r="A247" s="1"/>
      <c r="B247" s="1"/>
      <c r="C247" s="55"/>
      <c r="D247" s="55"/>
      <c r="E247" s="55"/>
      <c r="F247" s="55"/>
      <c r="G247" s="55"/>
      <c r="H247" s="55"/>
      <c r="I247" s="55"/>
      <c r="J247" s="55"/>
      <c r="K247" s="55"/>
      <c r="L247" s="56"/>
      <c r="M247" s="1"/>
      <c r="N247" s="1"/>
      <c r="O247" s="1"/>
    </row>
    <row r="248" spans="1:15" ht="12.75" customHeight="1">
      <c r="A248" s="1"/>
      <c r="B248" s="1"/>
      <c r="C248" s="55"/>
      <c r="D248" s="55"/>
      <c r="E248" s="55"/>
      <c r="F248" s="55"/>
      <c r="G248" s="55"/>
      <c r="H248" s="55"/>
      <c r="I248" s="55"/>
      <c r="J248" s="55"/>
      <c r="K248" s="55"/>
      <c r="L248" s="56"/>
      <c r="M248" s="1"/>
      <c r="N248" s="1"/>
      <c r="O248" s="1"/>
    </row>
    <row r="249" spans="1:15" ht="12.75" customHeight="1">
      <c r="A249" s="1"/>
      <c r="B249" s="1"/>
      <c r="C249" s="55"/>
      <c r="D249" s="55"/>
      <c r="E249" s="55"/>
      <c r="F249" s="55"/>
      <c r="G249" s="55"/>
      <c r="H249" s="55"/>
      <c r="I249" s="55"/>
      <c r="J249" s="55"/>
      <c r="K249" s="55"/>
      <c r="L249" s="56"/>
      <c r="M249" s="1"/>
      <c r="N249" s="1"/>
      <c r="O249" s="1"/>
    </row>
    <row r="250" spans="1:15" ht="12.75" customHeight="1">
      <c r="A250" s="1"/>
      <c r="B250" s="1"/>
      <c r="C250" s="55"/>
      <c r="D250" s="55"/>
      <c r="E250" s="55"/>
      <c r="F250" s="55"/>
      <c r="G250" s="55"/>
      <c r="H250" s="55"/>
      <c r="I250" s="55"/>
      <c r="J250" s="55"/>
      <c r="K250" s="55"/>
      <c r="L250" s="56"/>
      <c r="M250" s="1"/>
      <c r="N250" s="1"/>
      <c r="O250" s="1"/>
    </row>
    <row r="251" spans="1:15" ht="12.75" customHeight="1">
      <c r="A251" s="1"/>
      <c r="B251" s="1"/>
      <c r="C251" s="55"/>
      <c r="D251" s="55"/>
      <c r="E251" s="55"/>
      <c r="F251" s="55"/>
      <c r="G251" s="55"/>
      <c r="H251" s="55"/>
      <c r="I251" s="55"/>
      <c r="J251" s="55"/>
      <c r="K251" s="55"/>
      <c r="L251" s="56"/>
      <c r="M251" s="1"/>
      <c r="N251" s="1"/>
      <c r="O251" s="1"/>
    </row>
    <row r="252" spans="1:15" ht="12.75" customHeight="1">
      <c r="A252" s="1"/>
      <c r="B252" s="1"/>
      <c r="C252" s="55"/>
      <c r="D252" s="55"/>
      <c r="E252" s="55"/>
      <c r="F252" s="55"/>
      <c r="G252" s="55"/>
      <c r="H252" s="55"/>
      <c r="I252" s="55"/>
      <c r="J252" s="55"/>
      <c r="K252" s="55"/>
      <c r="L252" s="56"/>
      <c r="M252" s="1"/>
      <c r="N252" s="1"/>
      <c r="O252" s="1"/>
    </row>
    <row r="253" spans="1:15" ht="12.75" customHeight="1">
      <c r="A253" s="1"/>
      <c r="B253" s="1"/>
      <c r="C253" s="55"/>
      <c r="D253" s="55"/>
      <c r="E253" s="55"/>
      <c r="F253" s="55"/>
      <c r="G253" s="55"/>
      <c r="H253" s="55"/>
      <c r="I253" s="55"/>
      <c r="J253" s="55"/>
      <c r="K253" s="55"/>
      <c r="L253" s="56"/>
      <c r="M253" s="1"/>
      <c r="N253" s="1"/>
      <c r="O253" s="1"/>
    </row>
    <row r="254" spans="1:15" ht="12.75" customHeight="1">
      <c r="A254" s="1"/>
      <c r="B254" s="1"/>
      <c r="C254" s="55"/>
      <c r="D254" s="55"/>
      <c r="E254" s="55"/>
      <c r="F254" s="55"/>
      <c r="G254" s="55"/>
      <c r="H254" s="55"/>
      <c r="I254" s="55"/>
      <c r="J254" s="55"/>
      <c r="K254" s="55"/>
      <c r="L254" s="56"/>
      <c r="M254" s="1"/>
      <c r="N254" s="1"/>
      <c r="O254" s="1"/>
    </row>
    <row r="255" spans="1:15" ht="12.75" customHeight="1">
      <c r="A255" s="1"/>
      <c r="B255" s="1"/>
      <c r="C255" s="55"/>
      <c r="D255" s="55"/>
      <c r="E255" s="55"/>
      <c r="F255" s="55"/>
      <c r="G255" s="55"/>
      <c r="H255" s="55"/>
      <c r="I255" s="55"/>
      <c r="J255" s="55"/>
      <c r="K255" s="55"/>
      <c r="L255" s="56"/>
      <c r="M255" s="1"/>
      <c r="N255" s="1"/>
      <c r="O255" s="1"/>
    </row>
    <row r="256" spans="1:15" ht="12.75" customHeight="1">
      <c r="A256" s="1"/>
      <c r="B256" s="1"/>
      <c r="C256" s="55"/>
      <c r="D256" s="55"/>
      <c r="E256" s="55"/>
      <c r="F256" s="55"/>
      <c r="G256" s="55"/>
      <c r="H256" s="55"/>
      <c r="I256" s="55"/>
      <c r="J256" s="55"/>
      <c r="K256" s="55"/>
      <c r="L256" s="56"/>
      <c r="M256" s="1"/>
      <c r="N256" s="1"/>
      <c r="O256" s="1"/>
    </row>
    <row r="257" spans="1:15" ht="12.75" customHeight="1">
      <c r="A257" s="1"/>
      <c r="B257" s="1"/>
      <c r="C257" s="55"/>
      <c r="D257" s="55"/>
      <c r="E257" s="55"/>
      <c r="F257" s="55"/>
      <c r="G257" s="55"/>
      <c r="H257" s="55"/>
      <c r="I257" s="55"/>
      <c r="J257" s="55"/>
      <c r="K257" s="55"/>
      <c r="L257" s="56"/>
      <c r="M257" s="1"/>
      <c r="N257" s="1"/>
      <c r="O257" s="1"/>
    </row>
    <row r="258" spans="1:15" ht="12.75" customHeight="1">
      <c r="A258" s="1"/>
      <c r="B258" s="1"/>
      <c r="C258" s="55"/>
      <c r="D258" s="55"/>
      <c r="E258" s="55"/>
      <c r="F258" s="55"/>
      <c r="G258" s="55"/>
      <c r="H258" s="55"/>
      <c r="I258" s="55"/>
      <c r="J258" s="55"/>
      <c r="K258" s="55"/>
      <c r="L258" s="56"/>
      <c r="M258" s="1"/>
      <c r="N258" s="1"/>
      <c r="O258" s="1"/>
    </row>
    <row r="259" spans="1:15" ht="12.75" customHeight="1">
      <c r="A259" s="1"/>
      <c r="B259" s="1"/>
      <c r="C259" s="55"/>
      <c r="D259" s="55"/>
      <c r="E259" s="55"/>
      <c r="F259" s="55"/>
      <c r="G259" s="55"/>
      <c r="H259" s="55"/>
      <c r="I259" s="55"/>
      <c r="J259" s="55"/>
      <c r="K259" s="55"/>
      <c r="L259" s="56"/>
      <c r="M259" s="1"/>
      <c r="N259" s="1"/>
      <c r="O259" s="1"/>
    </row>
    <row r="260" spans="1:15" ht="12.75" customHeight="1">
      <c r="A260" s="1"/>
      <c r="B260" s="1"/>
      <c r="C260" s="55"/>
      <c r="D260" s="55"/>
      <c r="E260" s="55"/>
      <c r="F260" s="55"/>
      <c r="G260" s="55"/>
      <c r="H260" s="55"/>
      <c r="I260" s="55"/>
      <c r="J260" s="55"/>
      <c r="K260" s="55"/>
      <c r="L260" s="56"/>
      <c r="M260" s="1"/>
      <c r="N260" s="1"/>
      <c r="O260" s="1"/>
    </row>
    <row r="261" spans="1:15" ht="12.75" customHeight="1">
      <c r="A261" s="1"/>
      <c r="B261" s="1"/>
      <c r="C261" s="55"/>
      <c r="D261" s="55"/>
      <c r="E261" s="55"/>
      <c r="F261" s="55"/>
      <c r="G261" s="55"/>
      <c r="H261" s="55"/>
      <c r="I261" s="55"/>
      <c r="J261" s="55"/>
      <c r="K261" s="55"/>
      <c r="L261" s="56"/>
      <c r="M261" s="1"/>
      <c r="N261" s="1"/>
      <c r="O261" s="1"/>
    </row>
    <row r="262" spans="1:15" ht="12.75" customHeight="1">
      <c r="A262" s="1"/>
      <c r="B262" s="1"/>
      <c r="C262" s="55"/>
      <c r="D262" s="55"/>
      <c r="E262" s="55"/>
      <c r="F262" s="55"/>
      <c r="G262" s="55"/>
      <c r="H262" s="55"/>
      <c r="I262" s="55"/>
      <c r="J262" s="55"/>
      <c r="K262" s="55"/>
      <c r="L262" s="56"/>
      <c r="M262" s="1"/>
      <c r="N262" s="1"/>
      <c r="O262" s="1"/>
    </row>
    <row r="263" spans="1:15" ht="12.75" customHeight="1">
      <c r="A263" s="1"/>
      <c r="B263" s="1"/>
      <c r="C263" s="55"/>
      <c r="D263" s="55"/>
      <c r="E263" s="55"/>
      <c r="F263" s="55"/>
      <c r="G263" s="55"/>
      <c r="H263" s="55"/>
      <c r="I263" s="55"/>
      <c r="J263" s="55"/>
      <c r="K263" s="55"/>
      <c r="L263" s="56"/>
      <c r="M263" s="1"/>
      <c r="N263" s="1"/>
      <c r="O263" s="1"/>
    </row>
    <row r="264" spans="1:15" ht="12.75" customHeight="1">
      <c r="A264" s="1"/>
      <c r="B264" s="1"/>
      <c r="C264" s="55"/>
      <c r="D264" s="55"/>
      <c r="E264" s="55"/>
      <c r="F264" s="55"/>
      <c r="G264" s="55"/>
      <c r="H264" s="55"/>
      <c r="I264" s="55"/>
      <c r="J264" s="55"/>
      <c r="K264" s="55"/>
      <c r="L264" s="56"/>
      <c r="M264" s="1"/>
      <c r="N264" s="1"/>
      <c r="O264" s="1"/>
    </row>
    <row r="265" spans="1:15" ht="12.75" customHeight="1">
      <c r="A265" s="1"/>
      <c r="B265" s="1"/>
      <c r="C265" s="55"/>
      <c r="D265" s="55"/>
      <c r="E265" s="55"/>
      <c r="F265" s="55"/>
      <c r="G265" s="55"/>
      <c r="H265" s="55"/>
      <c r="I265" s="55"/>
      <c r="J265" s="55"/>
      <c r="K265" s="55"/>
      <c r="L265" s="56"/>
      <c r="M265" s="1"/>
      <c r="N265" s="1"/>
      <c r="O265" s="1"/>
    </row>
    <row r="266" spans="1:15" ht="12.75" customHeight="1">
      <c r="A266" s="1"/>
      <c r="B266" s="1"/>
      <c r="C266" s="55"/>
      <c r="D266" s="55"/>
      <c r="E266" s="55"/>
      <c r="F266" s="55"/>
      <c r="G266" s="55"/>
      <c r="H266" s="55"/>
      <c r="I266" s="55"/>
      <c r="J266" s="55"/>
      <c r="K266" s="55"/>
      <c r="L266" s="56"/>
      <c r="M266" s="1"/>
      <c r="N266" s="1"/>
      <c r="O266" s="1"/>
    </row>
    <row r="267" spans="1:15" ht="12.75" customHeight="1">
      <c r="A267" s="1"/>
      <c r="B267" s="1"/>
      <c r="C267" s="55"/>
      <c r="D267" s="55"/>
      <c r="E267" s="55"/>
      <c r="F267" s="55"/>
      <c r="G267" s="55"/>
      <c r="H267" s="55"/>
      <c r="I267" s="55"/>
      <c r="J267" s="55"/>
      <c r="K267" s="55"/>
      <c r="L267" s="56"/>
      <c r="M267" s="1"/>
      <c r="N267" s="1"/>
      <c r="O267" s="1"/>
    </row>
    <row r="268" spans="1:15" ht="12.75" customHeight="1">
      <c r="A268" s="1"/>
      <c r="B268" s="1"/>
      <c r="C268" s="55"/>
      <c r="D268" s="55"/>
      <c r="E268" s="55"/>
      <c r="F268" s="55"/>
      <c r="G268" s="55"/>
      <c r="H268" s="55"/>
      <c r="I268" s="55"/>
      <c r="J268" s="55"/>
      <c r="K268" s="55"/>
      <c r="L268" s="56"/>
      <c r="M268" s="1"/>
      <c r="N268" s="1"/>
      <c r="O268" s="1"/>
    </row>
    <row r="269" spans="1:15" ht="12.75" customHeight="1">
      <c r="A269" s="1"/>
      <c r="B269" s="1"/>
      <c r="C269" s="55"/>
      <c r="D269" s="55"/>
      <c r="E269" s="55"/>
      <c r="F269" s="55"/>
      <c r="G269" s="55"/>
      <c r="H269" s="55"/>
      <c r="I269" s="55"/>
      <c r="J269" s="55"/>
      <c r="K269" s="55"/>
      <c r="L269" s="56"/>
      <c r="M269" s="1"/>
      <c r="N269" s="1"/>
      <c r="O269" s="1"/>
    </row>
    <row r="270" spans="1:15" ht="12.75" customHeight="1">
      <c r="A270" s="1"/>
      <c r="B270" s="1"/>
      <c r="C270" s="55"/>
      <c r="D270" s="55"/>
      <c r="E270" s="55"/>
      <c r="F270" s="55"/>
      <c r="G270" s="55"/>
      <c r="H270" s="55"/>
      <c r="I270" s="55"/>
      <c r="J270" s="55"/>
      <c r="K270" s="55"/>
      <c r="L270" s="56"/>
      <c r="M270" s="1"/>
      <c r="N270" s="1"/>
      <c r="O270" s="1"/>
    </row>
    <row r="271" spans="1:15" ht="12.75" customHeight="1">
      <c r="A271" s="1"/>
      <c r="B271" s="1"/>
      <c r="C271" s="55"/>
      <c r="D271" s="55"/>
      <c r="E271" s="55"/>
      <c r="F271" s="55"/>
      <c r="G271" s="55"/>
      <c r="H271" s="55"/>
      <c r="I271" s="55"/>
      <c r="J271" s="55"/>
      <c r="K271" s="55"/>
      <c r="L271" s="56"/>
      <c r="M271" s="1"/>
      <c r="N271" s="1"/>
      <c r="O271" s="1"/>
    </row>
    <row r="272" spans="1:15" ht="12.75" customHeight="1">
      <c r="A272" s="1"/>
      <c r="B272" s="1"/>
      <c r="C272" s="55"/>
      <c r="D272" s="55"/>
      <c r="E272" s="55"/>
      <c r="F272" s="55"/>
      <c r="G272" s="55"/>
      <c r="H272" s="55"/>
      <c r="I272" s="55"/>
      <c r="J272" s="55"/>
      <c r="K272" s="55"/>
      <c r="L272" s="56"/>
      <c r="M272" s="1"/>
      <c r="N272" s="1"/>
      <c r="O272" s="1"/>
    </row>
    <row r="273" spans="1:15" ht="12.75" customHeight="1">
      <c r="A273" s="1"/>
      <c r="B273" s="1"/>
      <c r="C273" s="55"/>
      <c r="D273" s="55"/>
      <c r="E273" s="55"/>
      <c r="F273" s="55"/>
      <c r="G273" s="55"/>
      <c r="H273" s="55"/>
      <c r="I273" s="55"/>
      <c r="J273" s="55"/>
      <c r="K273" s="55"/>
      <c r="L273" s="56"/>
      <c r="M273" s="1"/>
      <c r="N273" s="1"/>
      <c r="O273" s="1"/>
    </row>
    <row r="274" spans="1:15" ht="12.75" customHeight="1">
      <c r="A274" s="1"/>
      <c r="B274" s="1"/>
      <c r="C274" s="55"/>
      <c r="D274" s="55"/>
      <c r="E274" s="55"/>
      <c r="F274" s="55"/>
      <c r="G274" s="55"/>
      <c r="H274" s="55"/>
      <c r="I274" s="55"/>
      <c r="J274" s="55"/>
      <c r="K274" s="55"/>
      <c r="L274" s="56"/>
      <c r="M274" s="1"/>
      <c r="N274" s="1"/>
      <c r="O274" s="1"/>
    </row>
    <row r="275" spans="1:15" ht="12.75" customHeight="1">
      <c r="A275" s="1"/>
      <c r="B275" s="1"/>
      <c r="C275" s="55"/>
      <c r="D275" s="55"/>
      <c r="E275" s="55"/>
      <c r="F275" s="55"/>
      <c r="G275" s="55"/>
      <c r="H275" s="55"/>
      <c r="I275" s="55"/>
      <c r="J275" s="55"/>
      <c r="K275" s="55"/>
      <c r="L275" s="56"/>
      <c r="M275" s="1"/>
      <c r="N275" s="1"/>
      <c r="O275" s="1"/>
    </row>
    <row r="276" spans="1:15" ht="12.75" customHeight="1">
      <c r="A276" s="1"/>
      <c r="B276" s="1"/>
      <c r="C276" s="55"/>
      <c r="D276" s="55"/>
      <c r="E276" s="55"/>
      <c r="F276" s="55"/>
      <c r="G276" s="55"/>
      <c r="H276" s="55"/>
      <c r="I276" s="55"/>
      <c r="J276" s="55"/>
      <c r="K276" s="55"/>
      <c r="L276" s="56"/>
      <c r="M276" s="1"/>
      <c r="N276" s="1"/>
      <c r="O276" s="1"/>
    </row>
    <row r="277" spans="1:15" ht="12.75" customHeight="1">
      <c r="A277" s="1"/>
      <c r="B277" s="1"/>
      <c r="C277" s="55"/>
      <c r="D277" s="55"/>
      <c r="E277" s="55"/>
      <c r="F277" s="55"/>
      <c r="G277" s="55"/>
      <c r="H277" s="55"/>
      <c r="I277" s="55"/>
      <c r="J277" s="55"/>
      <c r="K277" s="55"/>
      <c r="L277" s="56"/>
      <c r="M277" s="1"/>
      <c r="N277" s="1"/>
      <c r="O277" s="1"/>
    </row>
    <row r="278" spans="1:15" ht="12.75" customHeight="1">
      <c r="A278" s="1"/>
      <c r="B278" s="1"/>
      <c r="C278" s="55"/>
      <c r="D278" s="55"/>
      <c r="E278" s="55"/>
      <c r="F278" s="55"/>
      <c r="G278" s="55"/>
      <c r="H278" s="55"/>
      <c r="I278" s="55"/>
      <c r="J278" s="55"/>
      <c r="K278" s="55"/>
      <c r="L278" s="56"/>
      <c r="M278" s="1"/>
      <c r="N278" s="1"/>
      <c r="O278" s="1"/>
    </row>
    <row r="279" spans="1:15" ht="12.75" customHeight="1">
      <c r="A279" s="1"/>
      <c r="B279" s="1"/>
      <c r="C279" s="55"/>
      <c r="D279" s="55"/>
      <c r="E279" s="55"/>
      <c r="F279" s="55"/>
      <c r="G279" s="55"/>
      <c r="H279" s="55"/>
      <c r="I279" s="55"/>
      <c r="J279" s="55"/>
      <c r="K279" s="55"/>
      <c r="L279" s="56"/>
      <c r="M279" s="1"/>
      <c r="N279" s="1"/>
      <c r="O279" s="1"/>
    </row>
    <row r="280" spans="1:15" ht="12.75" customHeight="1">
      <c r="A280" s="1"/>
      <c r="B280" s="1"/>
      <c r="C280" s="55"/>
      <c r="D280" s="55"/>
      <c r="E280" s="55"/>
      <c r="F280" s="55"/>
      <c r="G280" s="55"/>
      <c r="H280" s="55"/>
      <c r="I280" s="55"/>
      <c r="J280" s="55"/>
      <c r="K280" s="55"/>
      <c r="L280" s="56"/>
      <c r="M280" s="1"/>
      <c r="N280" s="1"/>
      <c r="O280" s="1"/>
    </row>
    <row r="281" spans="1:15" ht="12.75" customHeight="1">
      <c r="A281" s="1"/>
      <c r="B281" s="1"/>
      <c r="C281" s="55"/>
      <c r="D281" s="55"/>
      <c r="E281" s="55"/>
      <c r="F281" s="55"/>
      <c r="G281" s="55"/>
      <c r="H281" s="55"/>
      <c r="I281" s="55"/>
      <c r="J281" s="55"/>
      <c r="K281" s="55"/>
      <c r="L281" s="56"/>
      <c r="M281" s="1"/>
      <c r="N281" s="1"/>
      <c r="O281" s="1"/>
    </row>
    <row r="282" spans="1:15" ht="12.75" customHeight="1">
      <c r="A282" s="1"/>
      <c r="B282" s="1"/>
      <c r="C282" s="55"/>
      <c r="D282" s="55"/>
      <c r="E282" s="55"/>
      <c r="F282" s="55"/>
      <c r="G282" s="55"/>
      <c r="H282" s="55"/>
      <c r="I282" s="55"/>
      <c r="J282" s="55"/>
      <c r="K282" s="55"/>
      <c r="L282" s="56"/>
      <c r="M282" s="1"/>
      <c r="N282" s="1"/>
      <c r="O282" s="1"/>
    </row>
    <row r="283" spans="1:15" ht="12.75" customHeight="1">
      <c r="A283" s="1"/>
      <c r="B283" s="1"/>
      <c r="C283" s="55"/>
      <c r="D283" s="55"/>
      <c r="E283" s="55"/>
      <c r="F283" s="55"/>
      <c r="G283" s="55"/>
      <c r="H283" s="55"/>
      <c r="I283" s="55"/>
      <c r="J283" s="55"/>
      <c r="K283" s="55"/>
      <c r="L283" s="56"/>
      <c r="M283" s="1"/>
      <c r="N283" s="1"/>
      <c r="O283" s="1"/>
    </row>
    <row r="284" spans="1:15" ht="12.75" customHeight="1">
      <c r="A284" s="1"/>
      <c r="B284" s="1"/>
      <c r="C284" s="55"/>
      <c r="D284" s="55"/>
      <c r="E284" s="55"/>
      <c r="F284" s="55"/>
      <c r="G284" s="55"/>
      <c r="H284" s="55"/>
      <c r="I284" s="55"/>
      <c r="J284" s="55"/>
      <c r="K284" s="55"/>
      <c r="L284" s="56"/>
      <c r="M284" s="1"/>
      <c r="N284" s="1"/>
      <c r="O284" s="1"/>
    </row>
    <row r="285" spans="1:15" ht="12.75" customHeight="1">
      <c r="A285" s="1"/>
      <c r="B285" s="1"/>
      <c r="C285" s="55"/>
      <c r="D285" s="55"/>
      <c r="E285" s="55"/>
      <c r="F285" s="55"/>
      <c r="G285" s="55"/>
      <c r="H285" s="55"/>
      <c r="I285" s="55"/>
      <c r="J285" s="55"/>
      <c r="K285" s="55"/>
      <c r="L285" s="56"/>
      <c r="M285" s="1"/>
      <c r="N285" s="1"/>
      <c r="O285" s="1"/>
    </row>
    <row r="286" spans="1:15" ht="12.75" customHeight="1">
      <c r="A286" s="1"/>
      <c r="B286" s="1"/>
      <c r="C286" s="55"/>
      <c r="D286" s="55"/>
      <c r="E286" s="55"/>
      <c r="F286" s="55"/>
      <c r="G286" s="55"/>
      <c r="H286" s="55"/>
      <c r="I286" s="55"/>
      <c r="J286" s="55"/>
      <c r="K286" s="55"/>
      <c r="L286" s="56"/>
      <c r="M286" s="1"/>
      <c r="N286" s="1"/>
      <c r="O286" s="1"/>
    </row>
    <row r="287" spans="1:15" ht="12.75" customHeight="1">
      <c r="A287" s="1"/>
      <c r="B287" s="1"/>
      <c r="C287" s="55"/>
      <c r="D287" s="55"/>
      <c r="E287" s="55"/>
      <c r="F287" s="55"/>
      <c r="G287" s="55"/>
      <c r="H287" s="55"/>
      <c r="I287" s="55"/>
      <c r="J287" s="55"/>
      <c r="K287" s="55"/>
      <c r="L287" s="56"/>
      <c r="M287" s="1"/>
      <c r="N287" s="1"/>
      <c r="O287" s="1"/>
    </row>
    <row r="288" spans="1:15" ht="12.75" customHeight="1">
      <c r="A288" s="1"/>
      <c r="B288" s="1"/>
      <c r="C288" s="55"/>
      <c r="D288" s="55"/>
      <c r="E288" s="55"/>
      <c r="F288" s="55"/>
      <c r="G288" s="55"/>
      <c r="H288" s="55"/>
      <c r="I288" s="55"/>
      <c r="J288" s="55"/>
      <c r="K288" s="55"/>
      <c r="L288" s="56"/>
      <c r="M288" s="1"/>
      <c r="N288" s="1"/>
      <c r="O288" s="1"/>
    </row>
    <row r="289" spans="1:15" ht="12.75" customHeight="1">
      <c r="A289" s="1"/>
      <c r="B289" s="1"/>
      <c r="C289" s="55"/>
      <c r="D289" s="55"/>
      <c r="E289" s="55"/>
      <c r="F289" s="55"/>
      <c r="G289" s="55"/>
      <c r="H289" s="55"/>
      <c r="I289" s="55"/>
      <c r="J289" s="55"/>
      <c r="K289" s="55"/>
      <c r="L289" s="56"/>
      <c r="M289" s="1"/>
      <c r="N289" s="1"/>
      <c r="O289" s="1"/>
    </row>
    <row r="290" spans="1:15" ht="12.75" customHeight="1">
      <c r="A290" s="1"/>
      <c r="B290" s="1"/>
      <c r="C290" s="55"/>
      <c r="D290" s="55"/>
      <c r="E290" s="55"/>
      <c r="F290" s="55"/>
      <c r="G290" s="55"/>
      <c r="H290" s="55"/>
      <c r="I290" s="55"/>
      <c r="J290" s="55"/>
      <c r="K290" s="55"/>
      <c r="L290" s="56"/>
      <c r="M290" s="1"/>
      <c r="N290" s="1"/>
      <c r="O290" s="1"/>
    </row>
    <row r="291" spans="1:15" ht="12.75" customHeight="1">
      <c r="A291" s="1"/>
      <c r="B291" s="1"/>
      <c r="C291" s="55"/>
      <c r="D291" s="55"/>
      <c r="E291" s="55"/>
      <c r="F291" s="55"/>
      <c r="G291" s="55"/>
      <c r="H291" s="55"/>
      <c r="I291" s="55"/>
      <c r="J291" s="55"/>
      <c r="K291" s="55"/>
      <c r="L291" s="56"/>
      <c r="M291" s="1"/>
      <c r="N291" s="1"/>
      <c r="O291" s="1"/>
    </row>
    <row r="292" spans="1:15" ht="12.75" customHeight="1">
      <c r="A292" s="1"/>
      <c r="B292" s="1"/>
      <c r="C292" s="55"/>
      <c r="D292" s="55"/>
      <c r="E292" s="55"/>
      <c r="F292" s="55"/>
      <c r="G292" s="55"/>
      <c r="H292" s="55"/>
      <c r="I292" s="55"/>
      <c r="J292" s="55"/>
      <c r="K292" s="55"/>
      <c r="L292" s="56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56"/>
      <c r="M293" s="1"/>
      <c r="N293" s="1"/>
      <c r="O293" s="1"/>
    </row>
    <row r="294" spans="1:15" ht="12.75" customHeight="1">
      <c r="A294" s="1"/>
      <c r="B294" s="1"/>
      <c r="C294" s="55"/>
      <c r="D294" s="55"/>
      <c r="E294" s="55"/>
      <c r="F294" s="55"/>
      <c r="G294" s="55"/>
      <c r="H294" s="55"/>
      <c r="I294" s="55"/>
      <c r="J294" s="55"/>
      <c r="K294" s="55"/>
      <c r="L294" s="56"/>
      <c r="M294" s="1"/>
      <c r="N294" s="1"/>
      <c r="O294" s="1"/>
    </row>
    <row r="295" spans="1:15" ht="12.75" customHeight="1">
      <c r="A295" s="1"/>
      <c r="B295" s="1"/>
      <c r="C295" s="55"/>
      <c r="D295" s="55"/>
      <c r="E295" s="55"/>
      <c r="F295" s="55"/>
      <c r="G295" s="55"/>
      <c r="H295" s="55"/>
      <c r="I295" s="55"/>
      <c r="J295" s="55"/>
      <c r="K295" s="55"/>
      <c r="L295" s="56"/>
      <c r="M295" s="1"/>
      <c r="N295" s="1"/>
      <c r="O295" s="1"/>
    </row>
    <row r="296" spans="1:15" ht="12.75" customHeight="1">
      <c r="A296" s="1"/>
      <c r="B296" s="1"/>
      <c r="C296" s="55"/>
      <c r="D296" s="55"/>
      <c r="E296" s="55"/>
      <c r="F296" s="55"/>
      <c r="G296" s="55"/>
      <c r="H296" s="55"/>
      <c r="I296" s="55"/>
      <c r="J296" s="55"/>
      <c r="K296" s="55"/>
      <c r="L296" s="56"/>
      <c r="M296" s="1"/>
      <c r="N296" s="1"/>
      <c r="O296" s="1"/>
    </row>
    <row r="297" spans="1:15" ht="12.75" customHeight="1">
      <c r="A297" s="1"/>
      <c r="B297" s="1"/>
      <c r="C297" s="55"/>
      <c r="D297" s="55"/>
      <c r="E297" s="55"/>
      <c r="F297" s="55"/>
      <c r="G297" s="55"/>
      <c r="H297" s="55"/>
      <c r="I297" s="55"/>
      <c r="J297" s="55"/>
      <c r="K297" s="55"/>
      <c r="L297" s="56"/>
      <c r="M297" s="1"/>
      <c r="N297" s="1"/>
      <c r="O297" s="1"/>
    </row>
    <row r="298" spans="1:15" ht="12.75" customHeight="1">
      <c r="A298" s="1"/>
      <c r="B298" s="1"/>
      <c r="C298" s="55"/>
      <c r="D298" s="55"/>
      <c r="E298" s="55"/>
      <c r="F298" s="55"/>
      <c r="G298" s="55"/>
      <c r="H298" s="55"/>
      <c r="I298" s="55"/>
      <c r="J298" s="55"/>
      <c r="K298" s="55"/>
      <c r="L298" s="56"/>
      <c r="M298" s="1"/>
      <c r="N298" s="1"/>
      <c r="O298" s="1"/>
    </row>
    <row r="299" spans="1:15" ht="12.75" customHeight="1">
      <c r="A299" s="1"/>
      <c r="B299" s="1"/>
      <c r="C299" s="55"/>
      <c r="D299" s="55"/>
      <c r="E299" s="55"/>
      <c r="F299" s="55"/>
      <c r="G299" s="55"/>
      <c r="H299" s="55"/>
      <c r="I299" s="55"/>
      <c r="J299" s="55"/>
      <c r="K299" s="55"/>
      <c r="L299" s="56"/>
      <c r="M299" s="1"/>
      <c r="N299" s="1"/>
      <c r="O299" s="1"/>
    </row>
    <row r="300" spans="1:15" ht="12.75" customHeight="1">
      <c r="A300" s="1"/>
      <c r="B300" s="1"/>
      <c r="C300" s="55"/>
      <c r="D300" s="55"/>
      <c r="E300" s="55"/>
      <c r="F300" s="55"/>
      <c r="G300" s="55"/>
      <c r="H300" s="55"/>
      <c r="I300" s="55"/>
      <c r="J300" s="55"/>
      <c r="K300" s="55"/>
      <c r="L300" s="56"/>
      <c r="M300" s="1"/>
      <c r="N300" s="1"/>
      <c r="O300" s="1"/>
    </row>
    <row r="301" spans="1:15" ht="12.75" customHeight="1">
      <c r="A301" s="1"/>
      <c r="B301" s="1"/>
      <c r="C301" s="55"/>
      <c r="D301" s="55"/>
      <c r="E301" s="55"/>
      <c r="F301" s="55"/>
      <c r="G301" s="55"/>
      <c r="H301" s="55"/>
      <c r="I301" s="55"/>
      <c r="J301" s="55"/>
      <c r="K301" s="55"/>
      <c r="L301" s="56"/>
      <c r="M301" s="1"/>
      <c r="N301" s="1"/>
      <c r="O301" s="1"/>
    </row>
    <row r="302" spans="1:15" ht="12.75" customHeight="1">
      <c r="A302" s="1"/>
      <c r="B302" s="1"/>
      <c r="C302" s="55"/>
      <c r="D302" s="55"/>
      <c r="E302" s="55"/>
      <c r="F302" s="55"/>
      <c r="G302" s="55"/>
      <c r="H302" s="55"/>
      <c r="I302" s="55"/>
      <c r="J302" s="55"/>
      <c r="K302" s="55"/>
      <c r="L302" s="56"/>
      <c r="M302" s="1"/>
      <c r="N302" s="1"/>
      <c r="O302" s="1"/>
    </row>
    <row r="303" spans="1:15" ht="12.75" customHeight="1">
      <c r="A303" s="1"/>
      <c r="B303" s="1"/>
      <c r="C303" s="55"/>
      <c r="D303" s="55"/>
      <c r="E303" s="55"/>
      <c r="F303" s="55"/>
      <c r="G303" s="55"/>
      <c r="H303" s="55"/>
      <c r="I303" s="55"/>
      <c r="J303" s="55"/>
      <c r="K303" s="55"/>
      <c r="L303" s="56"/>
      <c r="M303" s="1"/>
      <c r="N303" s="1"/>
      <c r="O303" s="1"/>
    </row>
    <row r="304" spans="1:15" ht="12.75" customHeight="1">
      <c r="A304" s="1"/>
      <c r="B304" s="1"/>
      <c r="C304" s="55"/>
      <c r="D304" s="55"/>
      <c r="E304" s="55"/>
      <c r="F304" s="55"/>
      <c r="G304" s="55"/>
      <c r="H304" s="55"/>
      <c r="I304" s="55"/>
      <c r="J304" s="55"/>
      <c r="K304" s="55"/>
      <c r="L304" s="56"/>
      <c r="M304" s="1"/>
      <c r="N304" s="1"/>
      <c r="O304" s="1"/>
    </row>
    <row r="305" spans="1:15" ht="12.75" customHeight="1">
      <c r="A305" s="1"/>
      <c r="B305" s="1"/>
      <c r="C305" s="55"/>
      <c r="D305" s="55"/>
      <c r="E305" s="55"/>
      <c r="F305" s="55"/>
      <c r="G305" s="55"/>
      <c r="H305" s="55"/>
      <c r="I305" s="55"/>
      <c r="J305" s="55"/>
      <c r="K305" s="55"/>
      <c r="L305" s="56"/>
      <c r="M305" s="1"/>
      <c r="N305" s="1"/>
      <c r="O305" s="1"/>
    </row>
    <row r="306" spans="1:15" ht="12.75" customHeight="1">
      <c r="A306" s="1"/>
      <c r="B306" s="1"/>
      <c r="C306" s="55"/>
      <c r="D306" s="55"/>
      <c r="E306" s="55"/>
      <c r="F306" s="55"/>
      <c r="G306" s="55"/>
      <c r="H306" s="55"/>
      <c r="I306" s="55"/>
      <c r="J306" s="55"/>
      <c r="K306" s="55"/>
      <c r="L306" s="56"/>
      <c r="M306" s="1"/>
      <c r="N306" s="1"/>
      <c r="O306" s="1"/>
    </row>
    <row r="307" spans="1:15" ht="12.75" customHeight="1">
      <c r="A307" s="1"/>
      <c r="B307" s="1"/>
      <c r="C307" s="55"/>
      <c r="D307" s="55"/>
      <c r="E307" s="55"/>
      <c r="F307" s="55"/>
      <c r="G307" s="55"/>
      <c r="H307" s="55"/>
      <c r="I307" s="55"/>
      <c r="J307" s="55"/>
      <c r="K307" s="55"/>
      <c r="L307" s="56"/>
      <c r="M307" s="1"/>
      <c r="N307" s="1"/>
      <c r="O307" s="1"/>
    </row>
    <row r="308" spans="1:15" ht="12.75" customHeight="1">
      <c r="A308" s="1"/>
      <c r="B308" s="1"/>
      <c r="C308" s="55"/>
      <c r="D308" s="55"/>
      <c r="E308" s="55"/>
      <c r="F308" s="55"/>
      <c r="G308" s="55"/>
      <c r="H308" s="55"/>
      <c r="I308" s="55"/>
      <c r="J308" s="55"/>
      <c r="K308" s="55"/>
      <c r="L308" s="56"/>
      <c r="M308" s="1"/>
      <c r="N308" s="1"/>
      <c r="O308" s="1"/>
    </row>
    <row r="309" spans="1:15" ht="12.75" customHeight="1">
      <c r="A309" s="1"/>
      <c r="B309" s="1"/>
      <c r="C309" s="55"/>
      <c r="D309" s="55"/>
      <c r="E309" s="55"/>
      <c r="F309" s="55"/>
      <c r="G309" s="55"/>
      <c r="H309" s="55"/>
      <c r="I309" s="55"/>
      <c r="J309" s="55"/>
      <c r="K309" s="55"/>
      <c r="L309" s="56"/>
      <c r="M309" s="1"/>
      <c r="N309" s="1"/>
      <c r="O309" s="1"/>
    </row>
    <row r="310" spans="1:15" ht="12.75" customHeight="1">
      <c r="A310" s="1"/>
      <c r="B310" s="1"/>
      <c r="C310" s="55"/>
      <c r="D310" s="55"/>
      <c r="E310" s="55"/>
      <c r="F310" s="55"/>
      <c r="G310" s="55"/>
      <c r="H310" s="55"/>
      <c r="I310" s="55"/>
      <c r="J310" s="55"/>
      <c r="K310" s="55"/>
      <c r="L310" s="56"/>
      <c r="M310" s="1"/>
      <c r="N310" s="1"/>
      <c r="O310" s="1"/>
    </row>
    <row r="311" spans="1:15" ht="12.75" customHeight="1">
      <c r="A311" s="1"/>
      <c r="B311" s="1"/>
      <c r="C311" s="55"/>
      <c r="D311" s="55"/>
      <c r="E311" s="55"/>
      <c r="F311" s="55"/>
      <c r="G311" s="55"/>
      <c r="H311" s="55"/>
      <c r="I311" s="55"/>
      <c r="J311" s="55"/>
      <c r="K311" s="55"/>
      <c r="L311" s="56"/>
      <c r="M311" s="1"/>
      <c r="N311" s="1"/>
      <c r="O311" s="1"/>
    </row>
    <row r="312" spans="1:15" ht="12.75" customHeight="1">
      <c r="A312" s="1"/>
      <c r="B312" s="1"/>
      <c r="C312" s="55"/>
      <c r="D312" s="55"/>
      <c r="E312" s="55"/>
      <c r="F312" s="55"/>
      <c r="G312" s="55"/>
      <c r="H312" s="55"/>
      <c r="I312" s="55"/>
      <c r="J312" s="55"/>
      <c r="K312" s="55"/>
      <c r="L312" s="56"/>
      <c r="M312" s="1"/>
      <c r="N312" s="1"/>
      <c r="O312" s="1"/>
    </row>
    <row r="313" spans="1:15" ht="12.75" customHeight="1">
      <c r="A313" s="1"/>
      <c r="B313" s="1"/>
      <c r="C313" s="55"/>
      <c r="D313" s="55"/>
      <c r="E313" s="55"/>
      <c r="F313" s="55"/>
      <c r="G313" s="55"/>
      <c r="H313" s="55"/>
      <c r="I313" s="55"/>
      <c r="J313" s="55"/>
      <c r="K313" s="55"/>
      <c r="L313" s="56"/>
      <c r="M313" s="1"/>
      <c r="N313" s="1"/>
      <c r="O313" s="1"/>
    </row>
    <row r="314" spans="1:15" ht="12.75" customHeight="1">
      <c r="A314" s="1"/>
      <c r="B314" s="1"/>
      <c r="C314" s="55"/>
      <c r="D314" s="55"/>
      <c r="E314" s="55"/>
      <c r="F314" s="55"/>
      <c r="G314" s="55"/>
      <c r="H314" s="55"/>
      <c r="I314" s="55"/>
      <c r="J314" s="55"/>
      <c r="K314" s="55"/>
      <c r="L314" s="56"/>
      <c r="M314" s="1"/>
      <c r="N314" s="1"/>
      <c r="O314" s="1"/>
    </row>
    <row r="315" spans="1:15" ht="12.75" customHeight="1">
      <c r="A315" s="1"/>
      <c r="B315" s="1"/>
      <c r="C315" s="55"/>
      <c r="D315" s="55"/>
      <c r="E315" s="55"/>
      <c r="F315" s="55"/>
      <c r="G315" s="55"/>
      <c r="H315" s="55"/>
      <c r="I315" s="55"/>
      <c r="J315" s="55"/>
      <c r="K315" s="55"/>
      <c r="L315" s="56"/>
      <c r="M315" s="1"/>
      <c r="N315" s="1"/>
      <c r="O315" s="1"/>
    </row>
    <row r="316" spans="1:15" ht="12.75" customHeight="1">
      <c r="A316" s="1"/>
      <c r="B316" s="1"/>
      <c r="C316" s="55"/>
      <c r="D316" s="55"/>
      <c r="E316" s="55"/>
      <c r="F316" s="55"/>
      <c r="G316" s="55"/>
      <c r="H316" s="55"/>
      <c r="I316" s="55"/>
      <c r="J316" s="55"/>
      <c r="K316" s="55"/>
      <c r="L316" s="56"/>
      <c r="M316" s="1"/>
      <c r="N316" s="1"/>
      <c r="O316" s="1"/>
    </row>
    <row r="317" spans="1:15" ht="12.75" customHeight="1">
      <c r="A317" s="1"/>
      <c r="B317" s="1"/>
      <c r="C317" s="55"/>
      <c r="D317" s="55"/>
      <c r="E317" s="55"/>
      <c r="F317" s="55"/>
      <c r="G317" s="55"/>
      <c r="H317" s="55"/>
      <c r="I317" s="55"/>
      <c r="J317" s="55"/>
      <c r="K317" s="55"/>
      <c r="L317" s="56"/>
      <c r="M317" s="1"/>
      <c r="N317" s="1"/>
      <c r="O317" s="1"/>
    </row>
    <row r="318" spans="1:15" ht="12.75" customHeight="1">
      <c r="A318" s="1"/>
      <c r="B318" s="1"/>
      <c r="C318" s="55"/>
      <c r="D318" s="55"/>
      <c r="E318" s="55"/>
      <c r="F318" s="55"/>
      <c r="G318" s="55"/>
      <c r="H318" s="55"/>
      <c r="I318" s="55"/>
      <c r="J318" s="55"/>
      <c r="K318" s="55"/>
      <c r="L318" s="56"/>
      <c r="M318" s="1"/>
      <c r="N318" s="1"/>
      <c r="O318" s="1"/>
    </row>
    <row r="319" spans="1:15" ht="12.75" customHeight="1">
      <c r="A319" s="1"/>
      <c r="B319" s="1"/>
      <c r="C319" s="55"/>
      <c r="D319" s="55"/>
      <c r="E319" s="55"/>
      <c r="F319" s="55"/>
      <c r="G319" s="55"/>
      <c r="H319" s="55"/>
      <c r="I319" s="55"/>
      <c r="J319" s="55"/>
      <c r="K319" s="55"/>
      <c r="L319" s="56"/>
      <c r="M319" s="1"/>
      <c r="N319" s="1"/>
      <c r="O319" s="1"/>
    </row>
    <row r="320" spans="1:15" ht="12.75" customHeight="1">
      <c r="A320" s="1"/>
      <c r="B320" s="1"/>
      <c r="C320" s="55"/>
      <c r="D320" s="55"/>
      <c r="E320" s="55"/>
      <c r="F320" s="55"/>
      <c r="G320" s="55"/>
      <c r="H320" s="55"/>
      <c r="I320" s="55"/>
      <c r="J320" s="55"/>
      <c r="K320" s="55"/>
      <c r="L320" s="56"/>
      <c r="M320" s="1"/>
      <c r="N320" s="1"/>
      <c r="O320" s="1"/>
    </row>
    <row r="321" spans="1:15" ht="12.75" customHeight="1">
      <c r="A321" s="1"/>
      <c r="B321" s="1"/>
      <c r="C321" s="55"/>
      <c r="D321" s="55"/>
      <c r="E321" s="55"/>
      <c r="F321" s="55"/>
      <c r="G321" s="55"/>
      <c r="H321" s="55"/>
      <c r="I321" s="55"/>
      <c r="J321" s="55"/>
      <c r="K321" s="55"/>
      <c r="L321" s="56"/>
      <c r="M321" s="1"/>
      <c r="N321" s="1"/>
      <c r="O321" s="1"/>
    </row>
    <row r="322" spans="1:15" ht="12.75" customHeight="1">
      <c r="A322" s="1"/>
      <c r="B322" s="1"/>
      <c r="C322" s="55"/>
      <c r="D322" s="55"/>
      <c r="E322" s="55"/>
      <c r="F322" s="55"/>
      <c r="G322" s="55"/>
      <c r="H322" s="55"/>
      <c r="I322" s="55"/>
      <c r="J322" s="55"/>
      <c r="K322" s="55"/>
      <c r="L322" s="56"/>
      <c r="M322" s="1"/>
      <c r="N322" s="1"/>
      <c r="O322" s="1"/>
    </row>
    <row r="323" spans="1:15" ht="12.75" customHeight="1">
      <c r="A323" s="1"/>
      <c r="B323" s="1"/>
      <c r="C323" s="55"/>
      <c r="D323" s="55"/>
      <c r="E323" s="55"/>
      <c r="F323" s="55"/>
      <c r="G323" s="55"/>
      <c r="H323" s="55"/>
      <c r="I323" s="55"/>
      <c r="J323" s="55"/>
      <c r="K323" s="55"/>
      <c r="L323" s="56"/>
      <c r="M323" s="1"/>
      <c r="N323" s="1"/>
      <c r="O323" s="1"/>
    </row>
    <row r="324" spans="1:15" ht="12.75" customHeight="1">
      <c r="A324" s="1"/>
      <c r="B324" s="1"/>
      <c r="C324" s="55"/>
      <c r="D324" s="55"/>
      <c r="E324" s="55"/>
      <c r="F324" s="55"/>
      <c r="G324" s="55"/>
      <c r="H324" s="55"/>
      <c r="I324" s="55"/>
      <c r="J324" s="55"/>
      <c r="K324" s="55"/>
      <c r="L324" s="56"/>
      <c r="M324" s="1"/>
      <c r="N324" s="1"/>
      <c r="O324" s="1"/>
    </row>
    <row r="325" spans="1:15" ht="12.75" customHeight="1">
      <c r="A325" s="1"/>
      <c r="B325" s="1"/>
      <c r="C325" s="55"/>
      <c r="D325" s="55"/>
      <c r="E325" s="55"/>
      <c r="F325" s="55"/>
      <c r="G325" s="55"/>
      <c r="H325" s="55"/>
      <c r="I325" s="55"/>
      <c r="J325" s="55"/>
      <c r="K325" s="55"/>
      <c r="L325" s="56"/>
      <c r="M325" s="1"/>
      <c r="N325" s="1"/>
      <c r="O325" s="1"/>
    </row>
    <row r="326" spans="1:15" ht="12.75" customHeight="1">
      <c r="A326" s="1"/>
      <c r="B326" s="1"/>
      <c r="C326" s="55"/>
      <c r="D326" s="55"/>
      <c r="E326" s="55"/>
      <c r="F326" s="55"/>
      <c r="G326" s="55"/>
      <c r="H326" s="55"/>
      <c r="I326" s="55"/>
      <c r="J326" s="55"/>
      <c r="K326" s="55"/>
      <c r="L326" s="56"/>
      <c r="M326" s="1"/>
      <c r="N326" s="1"/>
      <c r="O326" s="1"/>
    </row>
    <row r="327" spans="1:15" ht="12.75" customHeight="1">
      <c r="A327" s="1"/>
      <c r="B327" s="1"/>
      <c r="C327" s="55"/>
      <c r="D327" s="55"/>
      <c r="E327" s="55"/>
      <c r="F327" s="55"/>
      <c r="G327" s="55"/>
      <c r="H327" s="55"/>
      <c r="I327" s="55"/>
      <c r="J327" s="55"/>
      <c r="K327" s="55"/>
      <c r="L327" s="56"/>
      <c r="M327" s="1"/>
      <c r="N327" s="1"/>
      <c r="O327" s="1"/>
    </row>
    <row r="328" spans="1:15" ht="12.75" customHeight="1">
      <c r="A328" s="1"/>
      <c r="B328" s="1"/>
      <c r="C328" s="55"/>
      <c r="D328" s="55"/>
      <c r="E328" s="55"/>
      <c r="F328" s="55"/>
      <c r="G328" s="55"/>
      <c r="H328" s="55"/>
      <c r="I328" s="55"/>
      <c r="J328" s="55"/>
      <c r="K328" s="55"/>
      <c r="L328" s="56"/>
      <c r="M328" s="1"/>
      <c r="N328" s="1"/>
      <c r="O328" s="1"/>
    </row>
    <row r="329" spans="1:15" ht="12.75" customHeight="1">
      <c r="A329" s="1"/>
      <c r="B329" s="1"/>
      <c r="C329" s="55"/>
      <c r="D329" s="55"/>
      <c r="E329" s="55"/>
      <c r="F329" s="55"/>
      <c r="G329" s="55"/>
      <c r="H329" s="55"/>
      <c r="I329" s="55"/>
      <c r="J329" s="55"/>
      <c r="K329" s="55"/>
      <c r="L329" s="56"/>
      <c r="M329" s="1"/>
      <c r="N329" s="1"/>
      <c r="O329" s="1"/>
    </row>
    <row r="330" spans="1:15" ht="12.75" customHeight="1">
      <c r="A330" s="1"/>
      <c r="B330" s="1"/>
      <c r="C330" s="55"/>
      <c r="D330" s="55"/>
      <c r="E330" s="55"/>
      <c r="F330" s="55"/>
      <c r="G330" s="55"/>
      <c r="H330" s="55"/>
      <c r="I330" s="55"/>
      <c r="J330" s="55"/>
      <c r="K330" s="55"/>
      <c r="L330" s="56"/>
      <c r="M330" s="1"/>
      <c r="N330" s="1"/>
      <c r="O330" s="1"/>
    </row>
    <row r="331" spans="1:15" ht="12.75" customHeight="1">
      <c r="A331" s="1"/>
      <c r="B331" s="1"/>
      <c r="C331" s="55"/>
      <c r="D331" s="55"/>
      <c r="E331" s="55"/>
      <c r="F331" s="55"/>
      <c r="G331" s="55"/>
      <c r="H331" s="55"/>
      <c r="I331" s="55"/>
      <c r="J331" s="55"/>
      <c r="K331" s="55"/>
      <c r="L331" s="56"/>
      <c r="M331" s="1"/>
      <c r="N331" s="1"/>
      <c r="O331" s="1"/>
    </row>
    <row r="332" spans="1:15" ht="12.75" customHeight="1">
      <c r="A332" s="1"/>
      <c r="B332" s="1"/>
      <c r="C332" s="55"/>
      <c r="D332" s="55"/>
      <c r="E332" s="55"/>
      <c r="F332" s="55"/>
      <c r="G332" s="55"/>
      <c r="H332" s="55"/>
      <c r="I332" s="55"/>
      <c r="J332" s="55"/>
      <c r="K332" s="55"/>
      <c r="L332" s="56"/>
      <c r="M332" s="1"/>
      <c r="N332" s="1"/>
      <c r="O332" s="1"/>
    </row>
    <row r="333" spans="1:15" ht="12.75" customHeight="1">
      <c r="A333" s="1"/>
      <c r="B333" s="1"/>
      <c r="C333" s="55"/>
      <c r="D333" s="55"/>
      <c r="E333" s="55"/>
      <c r="F333" s="55"/>
      <c r="G333" s="55"/>
      <c r="H333" s="55"/>
      <c r="I333" s="55"/>
      <c r="J333" s="55"/>
      <c r="K333" s="55"/>
      <c r="L333" s="56"/>
      <c r="M333" s="1"/>
      <c r="N333" s="1"/>
      <c r="O333" s="1"/>
    </row>
    <row r="334" spans="1:15" ht="12.75" customHeight="1">
      <c r="A334" s="1"/>
      <c r="B334" s="1"/>
      <c r="C334" s="61"/>
      <c r="D334" s="61"/>
      <c r="E334" s="55"/>
      <c r="F334" s="55"/>
      <c r="G334" s="55"/>
      <c r="H334" s="61"/>
      <c r="I334" s="61"/>
      <c r="J334" s="61"/>
      <c r="K334" s="61"/>
      <c r="L334" s="56"/>
      <c r="M334" s="1"/>
      <c r="N334" s="1"/>
      <c r="O334" s="1"/>
    </row>
    <row r="335" spans="1:15" ht="12.75" customHeight="1">
      <c r="A335" s="1"/>
      <c r="B335" s="1"/>
      <c r="C335" s="55"/>
      <c r="D335" s="55"/>
      <c r="E335" s="55"/>
      <c r="F335" s="55"/>
      <c r="G335" s="55"/>
      <c r="H335" s="55"/>
      <c r="I335" s="55"/>
      <c r="J335" s="55"/>
      <c r="K335" s="55"/>
      <c r="L335" s="56"/>
      <c r="M335" s="1"/>
      <c r="N335" s="1"/>
      <c r="O335" s="1"/>
    </row>
    <row r="336" spans="1:15" ht="12.75" customHeight="1">
      <c r="A336" s="1"/>
      <c r="B336" s="1"/>
      <c r="C336" s="55"/>
      <c r="D336" s="55"/>
      <c r="E336" s="55"/>
      <c r="F336" s="55"/>
      <c r="G336" s="55"/>
      <c r="H336" s="55"/>
      <c r="I336" s="55"/>
      <c r="J336" s="55"/>
      <c r="K336" s="55"/>
      <c r="L336" s="56"/>
      <c r="M336" s="1"/>
      <c r="N336" s="1"/>
      <c r="O336" s="1"/>
    </row>
    <row r="337" spans="1:15" ht="12.75" customHeight="1">
      <c r="A337" s="1"/>
      <c r="B337" s="1"/>
      <c r="C337" s="55"/>
      <c r="D337" s="55"/>
      <c r="E337" s="55"/>
      <c r="F337" s="55"/>
      <c r="G337" s="55"/>
      <c r="H337" s="55"/>
      <c r="I337" s="55"/>
      <c r="J337" s="55"/>
      <c r="K337" s="55"/>
      <c r="L337" s="56"/>
      <c r="M337" s="1"/>
      <c r="N337" s="1"/>
      <c r="O337" s="1"/>
    </row>
    <row r="338" spans="1:15" ht="12.75" customHeight="1">
      <c r="A338" s="1"/>
      <c r="B338" s="1"/>
      <c r="C338" s="55"/>
      <c r="D338" s="55"/>
      <c r="E338" s="55"/>
      <c r="F338" s="55"/>
      <c r="G338" s="55"/>
      <c r="H338" s="55"/>
      <c r="I338" s="55"/>
      <c r="J338" s="55"/>
      <c r="K338" s="55"/>
      <c r="L338" s="56"/>
      <c r="M338" s="1"/>
      <c r="N338" s="1"/>
      <c r="O338" s="1"/>
    </row>
    <row r="339" spans="1:1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46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6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6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6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6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6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6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6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6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6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6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6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6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6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6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6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6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6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6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6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6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6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6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6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6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6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6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6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6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6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6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6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6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6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6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6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6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6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6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6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6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6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6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6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6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6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6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6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6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6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6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6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6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6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6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6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6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6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6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6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6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6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6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6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6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6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6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6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6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6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6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6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6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6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6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6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6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6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6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6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6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6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6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6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6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6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6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6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6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6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6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6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6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6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6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6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6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6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6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6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6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6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6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6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6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6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6"/>
      <c r="M445" s="1"/>
      <c r="N445" s="1"/>
      <c r="O445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3"/>
  <sheetViews>
    <sheetView zoomScale="85" zoomScaleNormal="85" workbookViewId="0" topLeftCell="A1">
      <pane ySplit="10" topLeftCell="A11" activePane="bottomLeft" state="frozen"/>
      <selection pane="bottomLeft" activeCell="B11" sqref="B11"/>
    </sheetView>
  </sheetViews>
  <sheetFormatPr defaultColWidth="14.421875" defaultRowHeight="15" customHeight="1"/>
  <cols>
    <col min="1" max="1" width="7.28125" style="0" customWidth="1"/>
    <col min="2" max="2" width="14.28125" style="0" customWidth="1"/>
    <col min="3" max="3" width="12.7109375" style="0" customWidth="1"/>
    <col min="4" max="4" width="12.28125" style="0" customWidth="1"/>
    <col min="5" max="6" width="9.7109375" style="0" customWidth="1"/>
    <col min="7" max="10" width="11.421875" style="0" customWidth="1"/>
    <col min="11" max="11" width="10.00390625" style="0" customWidth="1"/>
    <col min="12" max="12" width="10.57421875" style="0" customWidth="1"/>
    <col min="13" max="13" width="11.8515625" style="0" customWidth="1"/>
    <col min="14" max="15" width="9.28125" style="0" customWidth="1"/>
  </cols>
  <sheetData>
    <row r="1" spans="1:15" ht="12.75" customHeight="1">
      <c r="A1" s="397"/>
      <c r="B1" s="398"/>
      <c r="C1" s="65"/>
      <c r="D1" s="65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305</v>
      </c>
      <c r="M5" s="1"/>
      <c r="N5" s="1"/>
      <c r="O5" s="1"/>
    </row>
    <row r="6" spans="1:15" ht="12.75" customHeight="1">
      <c r="A6" s="66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45429</v>
      </c>
      <c r="L6" s="1"/>
      <c r="M6" s="1"/>
      <c r="N6" s="1"/>
      <c r="O6" s="1"/>
    </row>
    <row r="7" spans="2:15" ht="12.75" customHeight="1">
      <c r="B7" s="1"/>
      <c r="C7" s="1" t="s">
        <v>306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3"/>
      <c r="B8" s="5"/>
      <c r="C8" s="5"/>
      <c r="D8" s="5"/>
      <c r="E8" s="5"/>
      <c r="F8" s="5"/>
      <c r="G8" s="67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91" t="s">
        <v>16</v>
      </c>
      <c r="B9" s="393" t="s">
        <v>18</v>
      </c>
      <c r="C9" s="396" t="s">
        <v>20</v>
      </c>
      <c r="D9" s="396" t="s">
        <v>21</v>
      </c>
      <c r="E9" s="388" t="s">
        <v>22</v>
      </c>
      <c r="F9" s="389"/>
      <c r="G9" s="390"/>
      <c r="H9" s="388" t="s">
        <v>23</v>
      </c>
      <c r="I9" s="389"/>
      <c r="J9" s="390"/>
      <c r="K9" s="26"/>
      <c r="L9" s="27"/>
      <c r="M9" s="48"/>
      <c r="N9" s="1"/>
      <c r="O9" s="1"/>
    </row>
    <row r="10" spans="1:15" ht="42.75" customHeight="1">
      <c r="A10" s="392"/>
      <c r="B10" s="395"/>
      <c r="C10" s="395"/>
      <c r="D10" s="395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0" t="s">
        <v>253</v>
      </c>
      <c r="N10" s="1"/>
      <c r="O10" s="1"/>
    </row>
    <row r="11" spans="1:15" ht="12" customHeight="1">
      <c r="A11" s="33">
        <v>1</v>
      </c>
      <c r="B11" s="53" t="s">
        <v>307</v>
      </c>
      <c r="C11" s="31">
        <v>764.6</v>
      </c>
      <c r="D11" s="36">
        <v>759.7166666666666</v>
      </c>
      <c r="E11" s="36">
        <v>750.9333333333332</v>
      </c>
      <c r="F11" s="36">
        <v>737.2666666666665</v>
      </c>
      <c r="G11" s="36">
        <v>728.4833333333331</v>
      </c>
      <c r="H11" s="36">
        <v>773.3833333333332</v>
      </c>
      <c r="I11" s="36">
        <v>782.1666666666667</v>
      </c>
      <c r="J11" s="36">
        <v>795.8333333333333</v>
      </c>
      <c r="K11" s="31">
        <v>768.5</v>
      </c>
      <c r="L11" s="31">
        <v>746.05</v>
      </c>
      <c r="M11" s="31">
        <v>2.70179</v>
      </c>
      <c r="N11" s="1"/>
      <c r="O11" s="1"/>
    </row>
    <row r="12" spans="1:15" ht="12" customHeight="1">
      <c r="A12" s="33">
        <v>2</v>
      </c>
      <c r="B12" s="53" t="s">
        <v>308</v>
      </c>
      <c r="C12" s="31">
        <v>30006.15</v>
      </c>
      <c r="D12" s="36">
        <v>29664.466666666664</v>
      </c>
      <c r="E12" s="36">
        <v>29027.933333333327</v>
      </c>
      <c r="F12" s="36">
        <v>28049.716666666664</v>
      </c>
      <c r="G12" s="36">
        <v>27413.183333333327</v>
      </c>
      <c r="H12" s="36">
        <v>30642.683333333327</v>
      </c>
      <c r="I12" s="36">
        <v>31279.21666666666</v>
      </c>
      <c r="J12" s="36">
        <v>32257.433333333327</v>
      </c>
      <c r="K12" s="31">
        <v>30301</v>
      </c>
      <c r="L12" s="31">
        <v>28686.25</v>
      </c>
      <c r="M12" s="31">
        <v>0.31105</v>
      </c>
      <c r="N12" s="1"/>
      <c r="O12" s="1"/>
    </row>
    <row r="13" spans="1:15" ht="12" customHeight="1">
      <c r="A13" s="33">
        <v>3</v>
      </c>
      <c r="B13" s="53" t="s">
        <v>41</v>
      </c>
      <c r="C13" s="31">
        <v>8305.15</v>
      </c>
      <c r="D13" s="36">
        <v>8236.800000000001</v>
      </c>
      <c r="E13" s="36">
        <v>8095.950000000003</v>
      </c>
      <c r="F13" s="36">
        <v>7886.750000000002</v>
      </c>
      <c r="G13" s="36">
        <v>7745.900000000003</v>
      </c>
      <c r="H13" s="36">
        <v>8446.000000000002</v>
      </c>
      <c r="I13" s="36">
        <v>8586.85</v>
      </c>
      <c r="J13" s="36">
        <v>8796.050000000001</v>
      </c>
      <c r="K13" s="31">
        <v>8377.65</v>
      </c>
      <c r="L13" s="31">
        <v>8027.6</v>
      </c>
      <c r="M13" s="31">
        <v>10.59012</v>
      </c>
      <c r="N13" s="1"/>
      <c r="O13" s="1"/>
    </row>
    <row r="14" spans="1:15" ht="12" customHeight="1">
      <c r="A14" s="33">
        <v>4</v>
      </c>
      <c r="B14" s="53" t="s">
        <v>48</v>
      </c>
      <c r="C14" s="31">
        <v>2486.1</v>
      </c>
      <c r="D14" s="36">
        <v>2482.5166666666664</v>
      </c>
      <c r="E14" s="36">
        <v>2464.683333333333</v>
      </c>
      <c r="F14" s="36">
        <v>2443.2666666666664</v>
      </c>
      <c r="G14" s="36">
        <v>2425.433333333333</v>
      </c>
      <c r="H14" s="36">
        <v>2503.933333333333</v>
      </c>
      <c r="I14" s="36">
        <v>2521.766666666667</v>
      </c>
      <c r="J14" s="36">
        <v>2543.183333333333</v>
      </c>
      <c r="K14" s="31">
        <v>2500.35</v>
      </c>
      <c r="L14" s="31">
        <v>2461.1</v>
      </c>
      <c r="M14" s="31">
        <v>4.44321</v>
      </c>
      <c r="N14" s="1"/>
      <c r="O14" s="1"/>
    </row>
    <row r="15" spans="1:15" ht="12" customHeight="1">
      <c r="A15" s="33">
        <v>5</v>
      </c>
      <c r="B15" s="53" t="s">
        <v>309</v>
      </c>
      <c r="C15" s="31">
        <v>3743.6</v>
      </c>
      <c r="D15" s="36">
        <v>3763.866666666667</v>
      </c>
      <c r="E15" s="36">
        <v>3688.7333333333336</v>
      </c>
      <c r="F15" s="36">
        <v>3633.866666666667</v>
      </c>
      <c r="G15" s="36">
        <v>3558.7333333333336</v>
      </c>
      <c r="H15" s="36">
        <v>3818.7333333333336</v>
      </c>
      <c r="I15" s="36">
        <v>3893.866666666667</v>
      </c>
      <c r="J15" s="36">
        <v>3948.7333333333336</v>
      </c>
      <c r="K15" s="31">
        <v>3839</v>
      </c>
      <c r="L15" s="31">
        <v>3709</v>
      </c>
      <c r="M15" s="31">
        <v>3.27818</v>
      </c>
      <c r="N15" s="1"/>
      <c r="O15" s="1"/>
    </row>
    <row r="16" spans="1:15" ht="12" customHeight="1">
      <c r="A16" s="33">
        <v>6</v>
      </c>
      <c r="B16" s="53" t="s">
        <v>310</v>
      </c>
      <c r="C16" s="31">
        <v>1630.05</v>
      </c>
      <c r="D16" s="36">
        <v>1618.9000000000003</v>
      </c>
      <c r="E16" s="36">
        <v>1593.3000000000006</v>
      </c>
      <c r="F16" s="36">
        <v>1556.5500000000004</v>
      </c>
      <c r="G16" s="36">
        <v>1530.9500000000007</v>
      </c>
      <c r="H16" s="36">
        <v>1655.6500000000005</v>
      </c>
      <c r="I16" s="36">
        <v>1681.2500000000005</v>
      </c>
      <c r="J16" s="36">
        <v>1718.0000000000005</v>
      </c>
      <c r="K16" s="31">
        <v>1644.5</v>
      </c>
      <c r="L16" s="31">
        <v>1582.15</v>
      </c>
      <c r="M16" s="31">
        <v>12.1019</v>
      </c>
      <c r="N16" s="1"/>
      <c r="O16" s="1"/>
    </row>
    <row r="17" spans="1:15" ht="12" customHeight="1">
      <c r="A17" s="33">
        <v>7</v>
      </c>
      <c r="B17" s="53" t="s">
        <v>62</v>
      </c>
      <c r="C17" s="31">
        <v>621.65</v>
      </c>
      <c r="D17" s="36">
        <v>621.7166666666667</v>
      </c>
      <c r="E17" s="36">
        <v>614.9333333333334</v>
      </c>
      <c r="F17" s="36">
        <v>608.2166666666667</v>
      </c>
      <c r="G17" s="36">
        <v>601.4333333333334</v>
      </c>
      <c r="H17" s="36">
        <v>628.4333333333334</v>
      </c>
      <c r="I17" s="36">
        <v>635.2166666666667</v>
      </c>
      <c r="J17" s="36">
        <v>641.9333333333334</v>
      </c>
      <c r="K17" s="31">
        <v>628.5</v>
      </c>
      <c r="L17" s="31">
        <v>615</v>
      </c>
      <c r="M17" s="31">
        <v>17.68712</v>
      </c>
      <c r="N17" s="1"/>
      <c r="O17" s="1"/>
    </row>
    <row r="18" spans="1:15" ht="12" customHeight="1">
      <c r="A18" s="33">
        <v>8</v>
      </c>
      <c r="B18" s="53" t="s">
        <v>39</v>
      </c>
      <c r="C18" s="31">
        <v>628.35</v>
      </c>
      <c r="D18" s="36">
        <v>622.3</v>
      </c>
      <c r="E18" s="36">
        <v>610.0999999999999</v>
      </c>
      <c r="F18" s="36">
        <v>591.8499999999999</v>
      </c>
      <c r="G18" s="36">
        <v>579.6499999999999</v>
      </c>
      <c r="H18" s="36">
        <v>640.55</v>
      </c>
      <c r="I18" s="36">
        <v>652.75</v>
      </c>
      <c r="J18" s="36">
        <v>671</v>
      </c>
      <c r="K18" s="31">
        <v>634.5</v>
      </c>
      <c r="L18" s="31">
        <v>604.05</v>
      </c>
      <c r="M18" s="31">
        <v>35.74857</v>
      </c>
      <c r="N18" s="1"/>
      <c r="O18" s="1"/>
    </row>
    <row r="19" spans="1:15" ht="12" customHeight="1">
      <c r="A19" s="33">
        <v>9</v>
      </c>
      <c r="B19" s="53" t="s">
        <v>311</v>
      </c>
      <c r="C19" s="31">
        <v>1589.8</v>
      </c>
      <c r="D19" s="36">
        <v>1587.2833333333335</v>
      </c>
      <c r="E19" s="36">
        <v>1577.116666666667</v>
      </c>
      <c r="F19" s="36">
        <v>1564.4333333333334</v>
      </c>
      <c r="G19" s="36">
        <v>1554.2666666666669</v>
      </c>
      <c r="H19" s="36">
        <v>1599.9666666666672</v>
      </c>
      <c r="I19" s="36">
        <v>1610.1333333333337</v>
      </c>
      <c r="J19" s="36">
        <v>1622.8166666666673</v>
      </c>
      <c r="K19" s="31">
        <v>1597.45</v>
      </c>
      <c r="L19" s="31">
        <v>1574.6</v>
      </c>
      <c r="M19" s="31">
        <v>0.82778</v>
      </c>
      <c r="N19" s="1"/>
      <c r="O19" s="1"/>
    </row>
    <row r="20" spans="1:15" ht="12" customHeight="1">
      <c r="A20" s="33">
        <v>10</v>
      </c>
      <c r="B20" s="53" t="s">
        <v>43</v>
      </c>
      <c r="C20" s="31">
        <v>26542.55</v>
      </c>
      <c r="D20" s="36">
        <v>26462.166666666668</v>
      </c>
      <c r="E20" s="36">
        <v>26260.433333333334</v>
      </c>
      <c r="F20" s="36">
        <v>25978.316666666666</v>
      </c>
      <c r="G20" s="36">
        <v>25776.583333333332</v>
      </c>
      <c r="H20" s="36">
        <v>26744.283333333336</v>
      </c>
      <c r="I20" s="36">
        <v>26946.016666666666</v>
      </c>
      <c r="J20" s="36">
        <v>27228.13333333334</v>
      </c>
      <c r="K20" s="31">
        <v>26663.9</v>
      </c>
      <c r="L20" s="31">
        <v>26180.05</v>
      </c>
      <c r="M20" s="31">
        <v>0.1043</v>
      </c>
      <c r="N20" s="1"/>
      <c r="O20" s="1"/>
    </row>
    <row r="21" spans="1:15" ht="12" customHeight="1">
      <c r="A21" s="33">
        <v>11</v>
      </c>
      <c r="B21" s="53" t="s">
        <v>783</v>
      </c>
      <c r="C21" s="31">
        <v>1389.5</v>
      </c>
      <c r="D21" s="36">
        <v>1396.3999999999999</v>
      </c>
      <c r="E21" s="36">
        <v>1370.6999999999998</v>
      </c>
      <c r="F21" s="36">
        <v>1351.8999999999999</v>
      </c>
      <c r="G21" s="36">
        <v>1326.1999999999998</v>
      </c>
      <c r="H21" s="36">
        <v>1415.1999999999998</v>
      </c>
      <c r="I21" s="36">
        <v>1440.9</v>
      </c>
      <c r="J21" s="36">
        <v>1459.6999999999998</v>
      </c>
      <c r="K21" s="31">
        <v>1422.1</v>
      </c>
      <c r="L21" s="31">
        <v>1377.6</v>
      </c>
      <c r="M21" s="31">
        <v>3.26681</v>
      </c>
      <c r="N21" s="1"/>
      <c r="O21" s="1"/>
    </row>
    <row r="22" spans="1:15" ht="12" customHeight="1">
      <c r="A22" s="33">
        <v>12</v>
      </c>
      <c r="B22" s="53" t="s">
        <v>828</v>
      </c>
      <c r="C22" s="31">
        <v>1031</v>
      </c>
      <c r="D22" s="36">
        <v>1027.8500000000001</v>
      </c>
      <c r="E22" s="36">
        <v>1020.7000000000003</v>
      </c>
      <c r="F22" s="36">
        <v>1010.4000000000001</v>
      </c>
      <c r="G22" s="36">
        <v>1003.2500000000002</v>
      </c>
      <c r="H22" s="36">
        <v>1038.1500000000003</v>
      </c>
      <c r="I22" s="36">
        <v>1045.3000000000004</v>
      </c>
      <c r="J22" s="36">
        <v>1055.6000000000004</v>
      </c>
      <c r="K22" s="31">
        <v>1035</v>
      </c>
      <c r="L22" s="31">
        <v>1017.55</v>
      </c>
      <c r="M22" s="31">
        <v>4.86016</v>
      </c>
      <c r="N22" s="1"/>
      <c r="O22" s="1"/>
    </row>
    <row r="23" spans="1:15" ht="12.75" customHeight="1">
      <c r="A23" s="33">
        <v>13</v>
      </c>
      <c r="B23" s="53" t="s">
        <v>49</v>
      </c>
      <c r="C23" s="31">
        <v>3041.65</v>
      </c>
      <c r="D23" s="36">
        <v>3031.183333333333</v>
      </c>
      <c r="E23" s="36">
        <v>2985.416666666666</v>
      </c>
      <c r="F23" s="36">
        <v>2929.183333333333</v>
      </c>
      <c r="G23" s="36">
        <v>2883.416666666666</v>
      </c>
      <c r="H23" s="36">
        <v>3087.416666666666</v>
      </c>
      <c r="I23" s="36">
        <v>3133.1833333333334</v>
      </c>
      <c r="J23" s="36">
        <v>3189.416666666666</v>
      </c>
      <c r="K23" s="31">
        <v>3076.95</v>
      </c>
      <c r="L23" s="31">
        <v>2974.95</v>
      </c>
      <c r="M23" s="31">
        <v>18.35312</v>
      </c>
      <c r="N23" s="1"/>
      <c r="O23" s="1"/>
    </row>
    <row r="24" spans="1:15" ht="12.75" customHeight="1">
      <c r="A24" s="33">
        <v>14</v>
      </c>
      <c r="B24" s="53" t="s">
        <v>261</v>
      </c>
      <c r="C24" s="31">
        <v>1844.4</v>
      </c>
      <c r="D24" s="36">
        <v>1837.0666666666666</v>
      </c>
      <c r="E24" s="36">
        <v>1814.3333333333333</v>
      </c>
      <c r="F24" s="36">
        <v>1784.2666666666667</v>
      </c>
      <c r="G24" s="36">
        <v>1761.5333333333333</v>
      </c>
      <c r="H24" s="36">
        <v>1867.1333333333332</v>
      </c>
      <c r="I24" s="36">
        <v>1889.8666666666668</v>
      </c>
      <c r="J24" s="36">
        <v>1919.9333333333332</v>
      </c>
      <c r="K24" s="31">
        <v>1859.8</v>
      </c>
      <c r="L24" s="31">
        <v>1807</v>
      </c>
      <c r="M24" s="31">
        <v>36.70374</v>
      </c>
      <c r="N24" s="1"/>
      <c r="O24" s="1"/>
    </row>
    <row r="25" spans="1:15" ht="12.75" customHeight="1">
      <c r="A25" s="33">
        <v>15</v>
      </c>
      <c r="B25" s="53" t="s">
        <v>50</v>
      </c>
      <c r="C25" s="31">
        <v>1345.05</v>
      </c>
      <c r="D25" s="36">
        <v>1340.7666666666667</v>
      </c>
      <c r="E25" s="36">
        <v>1314.7833333333333</v>
      </c>
      <c r="F25" s="36">
        <v>1284.5166666666667</v>
      </c>
      <c r="G25" s="36">
        <v>1258.5333333333333</v>
      </c>
      <c r="H25" s="36">
        <v>1371.0333333333333</v>
      </c>
      <c r="I25" s="36">
        <v>1397.0166666666664</v>
      </c>
      <c r="J25" s="36">
        <v>1427.2833333333333</v>
      </c>
      <c r="K25" s="31">
        <v>1366.75</v>
      </c>
      <c r="L25" s="31">
        <v>1310.5</v>
      </c>
      <c r="M25" s="31">
        <v>48.22618</v>
      </c>
      <c r="N25" s="1"/>
      <c r="O25" s="1"/>
    </row>
    <row r="26" spans="1:15" ht="12.75" customHeight="1">
      <c r="A26" s="33">
        <v>16</v>
      </c>
      <c r="B26" s="53" t="s">
        <v>791</v>
      </c>
      <c r="C26" s="31">
        <v>640.35</v>
      </c>
      <c r="D26" s="36">
        <v>641.3166666666666</v>
      </c>
      <c r="E26" s="36">
        <v>630.6333333333332</v>
      </c>
      <c r="F26" s="36">
        <v>620.9166666666666</v>
      </c>
      <c r="G26" s="36">
        <v>610.2333333333332</v>
      </c>
      <c r="H26" s="36">
        <v>651.0333333333332</v>
      </c>
      <c r="I26" s="36">
        <v>661.7166666666666</v>
      </c>
      <c r="J26" s="36">
        <v>671.4333333333332</v>
      </c>
      <c r="K26" s="31">
        <v>652</v>
      </c>
      <c r="L26" s="31">
        <v>631.6</v>
      </c>
      <c r="M26" s="31">
        <v>39.70904</v>
      </c>
      <c r="N26" s="1"/>
      <c r="O26" s="1"/>
    </row>
    <row r="27" spans="1:15" ht="12.75" customHeight="1">
      <c r="A27" s="33">
        <v>17</v>
      </c>
      <c r="B27" s="53" t="s">
        <v>262</v>
      </c>
      <c r="C27" s="31">
        <v>906.8</v>
      </c>
      <c r="D27" s="36">
        <v>910.7333333333332</v>
      </c>
      <c r="E27" s="36">
        <v>897.3166666666665</v>
      </c>
      <c r="F27" s="36">
        <v>887.8333333333333</v>
      </c>
      <c r="G27" s="36">
        <v>874.4166666666665</v>
      </c>
      <c r="H27" s="36">
        <v>920.2166666666665</v>
      </c>
      <c r="I27" s="36">
        <v>933.6333333333332</v>
      </c>
      <c r="J27" s="36">
        <v>943.1166666666664</v>
      </c>
      <c r="K27" s="31">
        <v>924.15</v>
      </c>
      <c r="L27" s="31">
        <v>901.25</v>
      </c>
      <c r="M27" s="31">
        <v>6.42361</v>
      </c>
      <c r="N27" s="1"/>
      <c r="O27" s="1"/>
    </row>
    <row r="28" spans="1:15" ht="12.75" customHeight="1">
      <c r="A28" s="33">
        <v>18</v>
      </c>
      <c r="B28" s="53" t="s">
        <v>263</v>
      </c>
      <c r="C28" s="31">
        <v>334.95</v>
      </c>
      <c r="D28" s="36">
        <v>335.81666666666666</v>
      </c>
      <c r="E28" s="36">
        <v>333.1333333333333</v>
      </c>
      <c r="F28" s="36">
        <v>331.31666666666666</v>
      </c>
      <c r="G28" s="36">
        <v>328.6333333333333</v>
      </c>
      <c r="H28" s="36">
        <v>337.6333333333333</v>
      </c>
      <c r="I28" s="36">
        <v>340.3166666666666</v>
      </c>
      <c r="J28" s="36">
        <v>342.1333333333333</v>
      </c>
      <c r="K28" s="31">
        <v>338.5</v>
      </c>
      <c r="L28" s="31">
        <v>334</v>
      </c>
      <c r="M28" s="31">
        <v>7.2329</v>
      </c>
      <c r="N28" s="1"/>
      <c r="O28" s="1"/>
    </row>
    <row r="29" spans="1:15" ht="12.75" customHeight="1">
      <c r="A29" s="33">
        <v>19</v>
      </c>
      <c r="B29" s="53" t="s">
        <v>44</v>
      </c>
      <c r="C29" s="31">
        <v>221.65</v>
      </c>
      <c r="D29" s="36">
        <v>221.01666666666665</v>
      </c>
      <c r="E29" s="36">
        <v>219.6333333333333</v>
      </c>
      <c r="F29" s="36">
        <v>217.61666666666665</v>
      </c>
      <c r="G29" s="36">
        <v>216.2333333333333</v>
      </c>
      <c r="H29" s="36">
        <v>223.0333333333333</v>
      </c>
      <c r="I29" s="36">
        <v>224.41666666666663</v>
      </c>
      <c r="J29" s="36">
        <v>226.4333333333333</v>
      </c>
      <c r="K29" s="31">
        <v>222.4</v>
      </c>
      <c r="L29" s="31">
        <v>219</v>
      </c>
      <c r="M29" s="31">
        <v>29.77085</v>
      </c>
      <c r="N29" s="1"/>
      <c r="O29" s="1"/>
    </row>
    <row r="30" spans="1:15" ht="12.75" customHeight="1">
      <c r="A30" s="33">
        <v>20</v>
      </c>
      <c r="B30" s="53" t="s">
        <v>46</v>
      </c>
      <c r="C30" s="31">
        <v>263.15</v>
      </c>
      <c r="D30" s="36">
        <v>263.06666666666666</v>
      </c>
      <c r="E30" s="36">
        <v>260.1333333333333</v>
      </c>
      <c r="F30" s="36">
        <v>257.1166666666667</v>
      </c>
      <c r="G30" s="36">
        <v>254.18333333333334</v>
      </c>
      <c r="H30" s="36">
        <v>266.0833333333333</v>
      </c>
      <c r="I30" s="36">
        <v>269.0166666666666</v>
      </c>
      <c r="J30" s="36">
        <v>272.0333333333333</v>
      </c>
      <c r="K30" s="31">
        <v>266</v>
      </c>
      <c r="L30" s="31">
        <v>260.05</v>
      </c>
      <c r="M30" s="31">
        <v>22.80441</v>
      </c>
      <c r="N30" s="1"/>
      <c r="O30" s="1"/>
    </row>
    <row r="31" spans="1:15" ht="12.75" customHeight="1">
      <c r="A31" s="33">
        <v>21</v>
      </c>
      <c r="B31" s="53" t="s">
        <v>312</v>
      </c>
      <c r="C31" s="31">
        <v>597.3</v>
      </c>
      <c r="D31" s="36">
        <v>602.9833333333333</v>
      </c>
      <c r="E31" s="36">
        <v>588.8666666666667</v>
      </c>
      <c r="F31" s="36">
        <v>580.4333333333333</v>
      </c>
      <c r="G31" s="36">
        <v>566.3166666666666</v>
      </c>
      <c r="H31" s="36">
        <v>611.4166666666667</v>
      </c>
      <c r="I31" s="36">
        <v>625.5333333333335</v>
      </c>
      <c r="J31" s="36">
        <v>633.9666666666668</v>
      </c>
      <c r="K31" s="31">
        <v>617.1</v>
      </c>
      <c r="L31" s="31">
        <v>594.55</v>
      </c>
      <c r="M31" s="31">
        <v>4.63974</v>
      </c>
      <c r="N31" s="1"/>
      <c r="O31" s="1"/>
    </row>
    <row r="32" spans="1:15" ht="12.75" customHeight="1">
      <c r="A32" s="33">
        <v>22</v>
      </c>
      <c r="B32" s="53" t="s">
        <v>313</v>
      </c>
      <c r="C32" s="31">
        <v>839.5</v>
      </c>
      <c r="D32" s="36">
        <v>840.5333333333333</v>
      </c>
      <c r="E32" s="36">
        <v>828.2666666666667</v>
      </c>
      <c r="F32" s="36">
        <v>817.0333333333333</v>
      </c>
      <c r="G32" s="36">
        <v>804.7666666666667</v>
      </c>
      <c r="H32" s="36">
        <v>851.7666666666667</v>
      </c>
      <c r="I32" s="36">
        <v>864.0333333333333</v>
      </c>
      <c r="J32" s="36">
        <v>875.2666666666667</v>
      </c>
      <c r="K32" s="31">
        <v>852.8</v>
      </c>
      <c r="L32" s="31">
        <v>829.3</v>
      </c>
      <c r="M32" s="31">
        <v>0.43865</v>
      </c>
      <c r="N32" s="1"/>
      <c r="O32" s="1"/>
    </row>
    <row r="33" spans="1:15" ht="12.75" customHeight="1">
      <c r="A33" s="33">
        <v>23</v>
      </c>
      <c r="B33" s="53" t="s">
        <v>314</v>
      </c>
      <c r="C33" s="31">
        <v>1093.95</v>
      </c>
      <c r="D33" s="36">
        <v>1093.2833333333335</v>
      </c>
      <c r="E33" s="36">
        <v>1086.7166666666672</v>
      </c>
      <c r="F33" s="36">
        <v>1079.4833333333336</v>
      </c>
      <c r="G33" s="36">
        <v>1072.9166666666672</v>
      </c>
      <c r="H33" s="36">
        <v>1100.516666666667</v>
      </c>
      <c r="I33" s="36">
        <v>1107.0833333333333</v>
      </c>
      <c r="J33" s="36">
        <v>1114.316666666667</v>
      </c>
      <c r="K33" s="31">
        <v>1099.85</v>
      </c>
      <c r="L33" s="31">
        <v>1086.05</v>
      </c>
      <c r="M33" s="31">
        <v>0.72964</v>
      </c>
      <c r="N33" s="1"/>
      <c r="O33" s="1"/>
    </row>
    <row r="34" spans="1:15" ht="12.75" customHeight="1">
      <c r="A34" s="33">
        <v>24</v>
      </c>
      <c r="B34" s="53" t="s">
        <v>315</v>
      </c>
      <c r="C34" s="31">
        <v>2395.25</v>
      </c>
      <c r="D34" s="36">
        <v>2397.65</v>
      </c>
      <c r="E34" s="36">
        <v>2377.6000000000004</v>
      </c>
      <c r="F34" s="36">
        <v>2359.9500000000003</v>
      </c>
      <c r="G34" s="36">
        <v>2339.9000000000005</v>
      </c>
      <c r="H34" s="36">
        <v>2415.3</v>
      </c>
      <c r="I34" s="36">
        <v>2435.3500000000004</v>
      </c>
      <c r="J34" s="36">
        <v>2453</v>
      </c>
      <c r="K34" s="31">
        <v>2417.7</v>
      </c>
      <c r="L34" s="31">
        <v>2380</v>
      </c>
      <c r="M34" s="31">
        <v>0.37795</v>
      </c>
      <c r="N34" s="1"/>
      <c r="O34" s="1"/>
    </row>
    <row r="35" spans="1:15" ht="12.75" customHeight="1">
      <c r="A35" s="33">
        <v>25</v>
      </c>
      <c r="B35" s="53" t="s">
        <v>316</v>
      </c>
      <c r="C35" s="31">
        <v>970</v>
      </c>
      <c r="D35" s="36">
        <v>969.2833333333333</v>
      </c>
      <c r="E35" s="36">
        <v>963.2666666666667</v>
      </c>
      <c r="F35" s="36">
        <v>956.5333333333333</v>
      </c>
      <c r="G35" s="36">
        <v>950.5166666666667</v>
      </c>
      <c r="H35" s="36">
        <v>976.0166666666667</v>
      </c>
      <c r="I35" s="36">
        <v>982.0333333333333</v>
      </c>
      <c r="J35" s="36">
        <v>988.7666666666667</v>
      </c>
      <c r="K35" s="31">
        <v>975.3</v>
      </c>
      <c r="L35" s="31">
        <v>962.55</v>
      </c>
      <c r="M35" s="31">
        <v>0.63359</v>
      </c>
      <c r="N35" s="1"/>
      <c r="O35" s="1"/>
    </row>
    <row r="36" spans="1:15" ht="12.75" customHeight="1">
      <c r="A36" s="33">
        <v>26</v>
      </c>
      <c r="B36" s="53" t="s">
        <v>51</v>
      </c>
      <c r="C36" s="31">
        <v>5318.05</v>
      </c>
      <c r="D36" s="36">
        <v>5266.05</v>
      </c>
      <c r="E36" s="36">
        <v>5200.1</v>
      </c>
      <c r="F36" s="36">
        <v>5082.150000000001</v>
      </c>
      <c r="G36" s="36">
        <v>5016.200000000001</v>
      </c>
      <c r="H36" s="36">
        <v>5384</v>
      </c>
      <c r="I36" s="36">
        <v>5449.949999999999</v>
      </c>
      <c r="J36" s="36">
        <v>5567.9</v>
      </c>
      <c r="K36" s="31">
        <v>5332</v>
      </c>
      <c r="L36" s="31">
        <v>5148.1</v>
      </c>
      <c r="M36" s="31">
        <v>2.84882</v>
      </c>
      <c r="N36" s="1"/>
      <c r="O36" s="1"/>
    </row>
    <row r="37" spans="1:15" ht="12.75" customHeight="1">
      <c r="A37" s="33">
        <v>27</v>
      </c>
      <c r="B37" s="53" t="s">
        <v>317</v>
      </c>
      <c r="C37" s="31">
        <v>2000.65</v>
      </c>
      <c r="D37" s="36">
        <v>1987.8500000000001</v>
      </c>
      <c r="E37" s="36">
        <v>1967.7000000000003</v>
      </c>
      <c r="F37" s="36">
        <v>1934.7500000000002</v>
      </c>
      <c r="G37" s="36">
        <v>1914.6000000000004</v>
      </c>
      <c r="H37" s="36">
        <v>2020.8000000000002</v>
      </c>
      <c r="I37" s="36">
        <v>2040.9500000000003</v>
      </c>
      <c r="J37" s="36">
        <v>2073.9</v>
      </c>
      <c r="K37" s="31">
        <v>2008</v>
      </c>
      <c r="L37" s="31">
        <v>1954.9</v>
      </c>
      <c r="M37" s="31">
        <v>0.47737</v>
      </c>
      <c r="N37" s="1"/>
      <c r="O37" s="1"/>
    </row>
    <row r="38" spans="1:15" ht="12.75" customHeight="1">
      <c r="A38" s="33">
        <v>28</v>
      </c>
      <c r="B38" s="53" t="s">
        <v>738</v>
      </c>
      <c r="C38" s="31">
        <v>70</v>
      </c>
      <c r="D38" s="36">
        <v>70.05</v>
      </c>
      <c r="E38" s="36">
        <v>69.25</v>
      </c>
      <c r="F38" s="36">
        <v>68.5</v>
      </c>
      <c r="G38" s="36">
        <v>67.7</v>
      </c>
      <c r="H38" s="36">
        <v>70.8</v>
      </c>
      <c r="I38" s="36">
        <v>71.59999999999998</v>
      </c>
      <c r="J38" s="36">
        <v>72.35</v>
      </c>
      <c r="K38" s="31">
        <v>70.85</v>
      </c>
      <c r="L38" s="31">
        <v>69.3</v>
      </c>
      <c r="M38" s="31">
        <v>7.2349</v>
      </c>
      <c r="N38" s="1"/>
      <c r="O38" s="1"/>
    </row>
    <row r="39" spans="1:15" ht="12.75" customHeight="1">
      <c r="A39" s="33">
        <v>29</v>
      </c>
      <c r="B39" s="53" t="s">
        <v>829</v>
      </c>
      <c r="C39" s="31">
        <v>26.9</v>
      </c>
      <c r="D39" s="36">
        <v>26.900000000000002</v>
      </c>
      <c r="E39" s="36">
        <v>26.500000000000004</v>
      </c>
      <c r="F39" s="36">
        <v>26.1</v>
      </c>
      <c r="G39" s="36">
        <v>25.700000000000003</v>
      </c>
      <c r="H39" s="36">
        <v>27.300000000000004</v>
      </c>
      <c r="I39" s="36">
        <v>27.700000000000003</v>
      </c>
      <c r="J39" s="36">
        <v>28.100000000000005</v>
      </c>
      <c r="K39" s="31">
        <v>27.3</v>
      </c>
      <c r="L39" s="31">
        <v>26.5</v>
      </c>
      <c r="M39" s="31">
        <v>46.49387</v>
      </c>
      <c r="N39" s="1"/>
      <c r="O39" s="1"/>
    </row>
    <row r="40" spans="1:15" ht="12.75" customHeight="1">
      <c r="A40" s="33">
        <v>30</v>
      </c>
      <c r="B40" s="53" t="s">
        <v>815</v>
      </c>
      <c r="C40" s="31">
        <v>1133.55</v>
      </c>
      <c r="D40" s="36">
        <v>1136.05</v>
      </c>
      <c r="E40" s="36">
        <v>1117.6499999999999</v>
      </c>
      <c r="F40" s="36">
        <v>1101.75</v>
      </c>
      <c r="G40" s="36">
        <v>1083.35</v>
      </c>
      <c r="H40" s="36">
        <v>1151.9499999999998</v>
      </c>
      <c r="I40" s="36">
        <v>1170.35</v>
      </c>
      <c r="J40" s="36">
        <v>1186.2499999999998</v>
      </c>
      <c r="K40" s="31">
        <v>1154.45</v>
      </c>
      <c r="L40" s="31">
        <v>1120.15</v>
      </c>
      <c r="M40" s="31">
        <v>9.53323</v>
      </c>
      <c r="N40" s="1"/>
      <c r="O40" s="1"/>
    </row>
    <row r="41" spans="1:15" ht="12.75" customHeight="1">
      <c r="A41" s="33">
        <v>31</v>
      </c>
      <c r="B41" s="53" t="s">
        <v>318</v>
      </c>
      <c r="C41" s="31">
        <v>3804.1</v>
      </c>
      <c r="D41" s="36">
        <v>3800.7833333333333</v>
      </c>
      <c r="E41" s="36">
        <v>3773.0666666666666</v>
      </c>
      <c r="F41" s="36">
        <v>3742.0333333333333</v>
      </c>
      <c r="G41" s="36">
        <v>3714.3166666666666</v>
      </c>
      <c r="H41" s="36">
        <v>3831.8166666666666</v>
      </c>
      <c r="I41" s="36">
        <v>3859.533333333333</v>
      </c>
      <c r="J41" s="36">
        <v>3890.5666666666666</v>
      </c>
      <c r="K41" s="31">
        <v>3828.5</v>
      </c>
      <c r="L41" s="31">
        <v>3769.75</v>
      </c>
      <c r="M41" s="31">
        <v>0.80687</v>
      </c>
      <c r="N41" s="1"/>
      <c r="O41" s="1"/>
    </row>
    <row r="42" spans="1:15" ht="12.75" customHeight="1">
      <c r="A42" s="33">
        <v>32</v>
      </c>
      <c r="B42" s="53" t="s">
        <v>52</v>
      </c>
      <c r="C42" s="31">
        <v>615.4</v>
      </c>
      <c r="D42" s="36">
        <v>612.6833333333333</v>
      </c>
      <c r="E42" s="36">
        <v>608.9166666666665</v>
      </c>
      <c r="F42" s="36">
        <v>602.4333333333333</v>
      </c>
      <c r="G42" s="36">
        <v>598.6666666666665</v>
      </c>
      <c r="H42" s="36">
        <v>619.1666666666665</v>
      </c>
      <c r="I42" s="36">
        <v>622.9333333333332</v>
      </c>
      <c r="J42" s="36">
        <v>629.4166666666665</v>
      </c>
      <c r="K42" s="31">
        <v>616.45</v>
      </c>
      <c r="L42" s="31">
        <v>606.2</v>
      </c>
      <c r="M42" s="31">
        <v>20.13842</v>
      </c>
      <c r="N42" s="1"/>
      <c r="O42" s="1"/>
    </row>
    <row r="43" spans="1:15" ht="12.75" customHeight="1">
      <c r="A43" s="33">
        <v>33</v>
      </c>
      <c r="B43" s="53" t="s">
        <v>1081</v>
      </c>
      <c r="C43" s="31">
        <v>3951.45</v>
      </c>
      <c r="D43" s="36">
        <v>3962.5500000000006</v>
      </c>
      <c r="E43" s="36">
        <v>3913.950000000001</v>
      </c>
      <c r="F43" s="36">
        <v>3876.4500000000007</v>
      </c>
      <c r="G43" s="36">
        <v>3827.8500000000013</v>
      </c>
      <c r="H43" s="36">
        <v>4000.050000000001</v>
      </c>
      <c r="I43" s="36">
        <v>4048.6500000000005</v>
      </c>
      <c r="J43" s="36">
        <v>4086.150000000001</v>
      </c>
      <c r="K43" s="31">
        <v>4011.15</v>
      </c>
      <c r="L43" s="31">
        <v>3925.05</v>
      </c>
      <c r="M43" s="31">
        <v>0.17725</v>
      </c>
      <c r="N43" s="1"/>
      <c r="O43" s="1"/>
    </row>
    <row r="44" spans="1:15" ht="12.75" customHeight="1">
      <c r="A44" s="33">
        <v>34</v>
      </c>
      <c r="B44" s="53" t="s">
        <v>319</v>
      </c>
      <c r="C44" s="31">
        <v>2721.35</v>
      </c>
      <c r="D44" s="36">
        <v>2711.4500000000003</v>
      </c>
      <c r="E44" s="36">
        <v>2692.9000000000005</v>
      </c>
      <c r="F44" s="36">
        <v>2664.4500000000003</v>
      </c>
      <c r="G44" s="36">
        <v>2645.9000000000005</v>
      </c>
      <c r="H44" s="36">
        <v>2739.9000000000005</v>
      </c>
      <c r="I44" s="36">
        <v>2758.4500000000007</v>
      </c>
      <c r="J44" s="36">
        <v>2786.9000000000005</v>
      </c>
      <c r="K44" s="31">
        <v>2730</v>
      </c>
      <c r="L44" s="31">
        <v>2683</v>
      </c>
      <c r="M44" s="31">
        <v>4.2845</v>
      </c>
      <c r="N44" s="1"/>
      <c r="O44" s="1"/>
    </row>
    <row r="45" spans="1:15" ht="12.75" customHeight="1">
      <c r="A45" s="33">
        <v>35</v>
      </c>
      <c r="B45" s="53" t="s">
        <v>320</v>
      </c>
      <c r="C45" s="31">
        <v>784.25</v>
      </c>
      <c r="D45" s="36">
        <v>786.75</v>
      </c>
      <c r="E45" s="36">
        <v>778.75</v>
      </c>
      <c r="F45" s="36">
        <v>773.25</v>
      </c>
      <c r="G45" s="36">
        <v>765.25</v>
      </c>
      <c r="H45" s="36">
        <v>792.25</v>
      </c>
      <c r="I45" s="36">
        <v>800.25</v>
      </c>
      <c r="J45" s="36">
        <v>805.75</v>
      </c>
      <c r="K45" s="31">
        <v>794.75</v>
      </c>
      <c r="L45" s="31">
        <v>781.25</v>
      </c>
      <c r="M45" s="31">
        <v>0.61124</v>
      </c>
      <c r="N45" s="1"/>
      <c r="O45" s="1"/>
    </row>
    <row r="46" spans="1:15" ht="12.75" customHeight="1">
      <c r="A46" s="33">
        <v>36</v>
      </c>
      <c r="B46" s="53" t="s">
        <v>793</v>
      </c>
      <c r="C46" s="31">
        <v>8047.3</v>
      </c>
      <c r="D46" s="36">
        <v>7992.2</v>
      </c>
      <c r="E46" s="36">
        <v>7850.9</v>
      </c>
      <c r="F46" s="36">
        <v>7654.5</v>
      </c>
      <c r="G46" s="36">
        <v>7513.2</v>
      </c>
      <c r="H46" s="36">
        <v>8188.599999999999</v>
      </c>
      <c r="I46" s="36">
        <v>8329.900000000001</v>
      </c>
      <c r="J46" s="36">
        <v>8526.3</v>
      </c>
      <c r="K46" s="31">
        <v>8133.5</v>
      </c>
      <c r="L46" s="31">
        <v>7795.8</v>
      </c>
      <c r="M46" s="31">
        <v>2.07797</v>
      </c>
      <c r="N46" s="1"/>
      <c r="O46" s="1"/>
    </row>
    <row r="47" spans="1:15" ht="12.75" customHeight="1">
      <c r="A47" s="33">
        <v>37</v>
      </c>
      <c r="B47" s="53" t="s">
        <v>53</v>
      </c>
      <c r="C47" s="31">
        <v>5931.7</v>
      </c>
      <c r="D47" s="36">
        <v>5908.733333333334</v>
      </c>
      <c r="E47" s="36">
        <v>5872.966666666667</v>
      </c>
      <c r="F47" s="36">
        <v>5814.233333333334</v>
      </c>
      <c r="G47" s="36">
        <v>5778.466666666667</v>
      </c>
      <c r="H47" s="36">
        <v>5967.466666666667</v>
      </c>
      <c r="I47" s="36">
        <v>6003.233333333334</v>
      </c>
      <c r="J47" s="36">
        <v>6061.966666666667</v>
      </c>
      <c r="K47" s="31">
        <v>5944.5</v>
      </c>
      <c r="L47" s="31">
        <v>5850</v>
      </c>
      <c r="M47" s="31">
        <v>3.78026</v>
      </c>
      <c r="N47" s="1"/>
      <c r="O47" s="1"/>
    </row>
    <row r="48" spans="1:15" ht="12.75" customHeight="1">
      <c r="A48" s="33">
        <v>38</v>
      </c>
      <c r="B48" s="53" t="s">
        <v>55</v>
      </c>
      <c r="C48" s="31">
        <v>488.15</v>
      </c>
      <c r="D48" s="36">
        <v>491.8333333333333</v>
      </c>
      <c r="E48" s="36">
        <v>475.3666666666666</v>
      </c>
      <c r="F48" s="36">
        <v>462.5833333333333</v>
      </c>
      <c r="G48" s="36">
        <v>446.1166666666666</v>
      </c>
      <c r="H48" s="36">
        <v>504.6166666666666</v>
      </c>
      <c r="I48" s="36">
        <v>521.0833333333333</v>
      </c>
      <c r="J48" s="36">
        <v>533.8666666666666</v>
      </c>
      <c r="K48" s="31">
        <v>508.3</v>
      </c>
      <c r="L48" s="31">
        <v>479.05</v>
      </c>
      <c r="M48" s="31">
        <v>155.76619</v>
      </c>
      <c r="N48" s="1"/>
      <c r="O48" s="1"/>
    </row>
    <row r="49" spans="1:15" ht="12.75" customHeight="1">
      <c r="A49" s="33">
        <v>39</v>
      </c>
      <c r="B49" s="53" t="s">
        <v>321</v>
      </c>
      <c r="C49" s="31">
        <v>312.8</v>
      </c>
      <c r="D49" s="36">
        <v>313.95</v>
      </c>
      <c r="E49" s="36">
        <v>309.9</v>
      </c>
      <c r="F49" s="36">
        <v>307</v>
      </c>
      <c r="G49" s="36">
        <v>302.95</v>
      </c>
      <c r="H49" s="36">
        <v>316.84999999999997</v>
      </c>
      <c r="I49" s="36">
        <v>320.90000000000003</v>
      </c>
      <c r="J49" s="36">
        <v>323.79999999999995</v>
      </c>
      <c r="K49" s="31">
        <v>318</v>
      </c>
      <c r="L49" s="31">
        <v>311.05</v>
      </c>
      <c r="M49" s="31">
        <v>1.65345</v>
      </c>
      <c r="N49" s="1"/>
      <c r="O49" s="1"/>
    </row>
    <row r="50" spans="1:15" ht="12.75" customHeight="1">
      <c r="A50" s="33">
        <v>40</v>
      </c>
      <c r="B50" s="53" t="s">
        <v>792</v>
      </c>
      <c r="C50" s="31">
        <v>626.95</v>
      </c>
      <c r="D50" s="36">
        <v>630.0500000000001</v>
      </c>
      <c r="E50" s="36">
        <v>614.1500000000001</v>
      </c>
      <c r="F50" s="36">
        <v>601.35</v>
      </c>
      <c r="G50" s="36">
        <v>585.45</v>
      </c>
      <c r="H50" s="36">
        <v>642.8500000000001</v>
      </c>
      <c r="I50" s="36">
        <v>658.75</v>
      </c>
      <c r="J50" s="36">
        <v>671.5500000000002</v>
      </c>
      <c r="K50" s="31">
        <v>645.95</v>
      </c>
      <c r="L50" s="31">
        <v>617.25</v>
      </c>
      <c r="M50" s="31">
        <v>7.16618</v>
      </c>
      <c r="N50" s="1"/>
      <c r="O50" s="1"/>
    </row>
    <row r="51" spans="1:15" ht="12.75" customHeight="1">
      <c r="A51" s="33">
        <v>41</v>
      </c>
      <c r="B51" s="53" t="s">
        <v>322</v>
      </c>
      <c r="C51" s="31">
        <v>606.25</v>
      </c>
      <c r="D51" s="36">
        <v>609</v>
      </c>
      <c r="E51" s="36">
        <v>598</v>
      </c>
      <c r="F51" s="36">
        <v>589.75</v>
      </c>
      <c r="G51" s="36">
        <v>578.75</v>
      </c>
      <c r="H51" s="36">
        <v>617.25</v>
      </c>
      <c r="I51" s="36">
        <v>628.25</v>
      </c>
      <c r="J51" s="36">
        <v>636.5</v>
      </c>
      <c r="K51" s="31">
        <v>620</v>
      </c>
      <c r="L51" s="31">
        <v>600.75</v>
      </c>
      <c r="M51" s="31">
        <v>0.88838</v>
      </c>
      <c r="N51" s="1"/>
      <c r="O51" s="1"/>
    </row>
    <row r="52" spans="1:15" ht="12.75" customHeight="1">
      <c r="A52" s="33">
        <v>42</v>
      </c>
      <c r="B52" s="53" t="s">
        <v>56</v>
      </c>
      <c r="C52" s="31">
        <v>206.65</v>
      </c>
      <c r="D52" s="36">
        <v>205.53333333333333</v>
      </c>
      <c r="E52" s="36">
        <v>203.61666666666667</v>
      </c>
      <c r="F52" s="36">
        <v>200.58333333333334</v>
      </c>
      <c r="G52" s="36">
        <v>198.66666666666669</v>
      </c>
      <c r="H52" s="36">
        <v>208.56666666666666</v>
      </c>
      <c r="I52" s="36">
        <v>210.48333333333335</v>
      </c>
      <c r="J52" s="36">
        <v>213.51666666666665</v>
      </c>
      <c r="K52" s="31">
        <v>207.45</v>
      </c>
      <c r="L52" s="31">
        <v>202.5</v>
      </c>
      <c r="M52" s="31">
        <v>194.82108</v>
      </c>
      <c r="N52" s="1"/>
      <c r="O52" s="1"/>
    </row>
    <row r="53" spans="1:15" ht="12.75" customHeight="1">
      <c r="A53" s="33">
        <v>43</v>
      </c>
      <c r="B53" s="53" t="s">
        <v>58</v>
      </c>
      <c r="C53" s="31">
        <v>2814.05</v>
      </c>
      <c r="D53" s="36">
        <v>2812.7333333333336</v>
      </c>
      <c r="E53" s="36">
        <v>2787.8666666666672</v>
      </c>
      <c r="F53" s="36">
        <v>2761.683333333334</v>
      </c>
      <c r="G53" s="36">
        <v>2736.8166666666675</v>
      </c>
      <c r="H53" s="36">
        <v>2838.916666666667</v>
      </c>
      <c r="I53" s="36">
        <v>2863.7833333333338</v>
      </c>
      <c r="J53" s="36">
        <v>2889.9666666666667</v>
      </c>
      <c r="K53" s="31">
        <v>2837.6</v>
      </c>
      <c r="L53" s="31">
        <v>2786.55</v>
      </c>
      <c r="M53" s="31">
        <v>15.34319</v>
      </c>
      <c r="N53" s="1"/>
      <c r="O53" s="1"/>
    </row>
    <row r="54" spans="1:15" ht="12.75" customHeight="1">
      <c r="A54" s="33">
        <v>44</v>
      </c>
      <c r="B54" s="53" t="s">
        <v>323</v>
      </c>
      <c r="C54" s="31">
        <v>350.05</v>
      </c>
      <c r="D54" s="36">
        <v>350.1666666666667</v>
      </c>
      <c r="E54" s="36">
        <v>346.9333333333334</v>
      </c>
      <c r="F54" s="36">
        <v>343.8166666666667</v>
      </c>
      <c r="G54" s="36">
        <v>340.5833333333334</v>
      </c>
      <c r="H54" s="36">
        <v>353.28333333333336</v>
      </c>
      <c r="I54" s="36">
        <v>356.5166666666666</v>
      </c>
      <c r="J54" s="36">
        <v>359.6333333333333</v>
      </c>
      <c r="K54" s="31">
        <v>353.4</v>
      </c>
      <c r="L54" s="31">
        <v>347.05</v>
      </c>
      <c r="M54" s="31">
        <v>7.76482</v>
      </c>
      <c r="N54" s="1"/>
      <c r="O54" s="1"/>
    </row>
    <row r="55" spans="1:15" ht="12.75" customHeight="1">
      <c r="A55" s="33">
        <v>45</v>
      </c>
      <c r="B55" s="53" t="s">
        <v>1082</v>
      </c>
      <c r="C55" s="31">
        <v>5651.9</v>
      </c>
      <c r="D55" s="36">
        <v>5612.366666666666</v>
      </c>
      <c r="E55" s="36">
        <v>5511.583333333332</v>
      </c>
      <c r="F55" s="36">
        <v>5371.266666666666</v>
      </c>
      <c r="G55" s="36">
        <v>5270.483333333333</v>
      </c>
      <c r="H55" s="36">
        <v>5752.683333333332</v>
      </c>
      <c r="I55" s="36">
        <v>5853.466666666666</v>
      </c>
      <c r="J55" s="36">
        <v>5993.783333333331</v>
      </c>
      <c r="K55" s="31">
        <v>5713.15</v>
      </c>
      <c r="L55" s="31">
        <v>5472.05</v>
      </c>
      <c r="M55" s="31">
        <v>0.17962</v>
      </c>
      <c r="N55" s="1"/>
      <c r="O55" s="1"/>
    </row>
    <row r="56" spans="1:15" ht="12" customHeight="1">
      <c r="A56" s="33">
        <v>46</v>
      </c>
      <c r="B56" s="53" t="s">
        <v>59</v>
      </c>
      <c r="C56" s="31">
        <v>2273.05</v>
      </c>
      <c r="D56" s="36">
        <v>2253.9833333333336</v>
      </c>
      <c r="E56" s="36">
        <v>2228.966666666667</v>
      </c>
      <c r="F56" s="36">
        <v>2184.8833333333337</v>
      </c>
      <c r="G56" s="36">
        <v>2159.8666666666672</v>
      </c>
      <c r="H56" s="36">
        <v>2298.066666666667</v>
      </c>
      <c r="I56" s="36">
        <v>2323.0833333333335</v>
      </c>
      <c r="J56" s="36">
        <v>2367.166666666667</v>
      </c>
      <c r="K56" s="31">
        <v>2279</v>
      </c>
      <c r="L56" s="31">
        <v>2209.9</v>
      </c>
      <c r="M56" s="31">
        <v>7.63037</v>
      </c>
      <c r="N56" s="1"/>
      <c r="O56" s="1"/>
    </row>
    <row r="57" spans="1:15" ht="12.75" customHeight="1">
      <c r="A57" s="33">
        <v>47</v>
      </c>
      <c r="B57" s="53" t="s">
        <v>60</v>
      </c>
      <c r="C57" s="31">
        <v>5916.15</v>
      </c>
      <c r="D57" s="36">
        <v>5905.733333333334</v>
      </c>
      <c r="E57" s="36">
        <v>5867.216666666667</v>
      </c>
      <c r="F57" s="36">
        <v>5818.283333333334</v>
      </c>
      <c r="G57" s="36">
        <v>5779.766666666667</v>
      </c>
      <c r="H57" s="36">
        <v>5954.666666666667</v>
      </c>
      <c r="I57" s="36">
        <v>5993.183333333333</v>
      </c>
      <c r="J57" s="36">
        <v>6042.116666666667</v>
      </c>
      <c r="K57" s="31">
        <v>5944.25</v>
      </c>
      <c r="L57" s="31">
        <v>5856.8</v>
      </c>
      <c r="M57" s="31">
        <v>0.18426</v>
      </c>
      <c r="N57" s="1"/>
      <c r="O57" s="1"/>
    </row>
    <row r="58" spans="1:15" ht="12.75" customHeight="1">
      <c r="A58" s="33">
        <v>48</v>
      </c>
      <c r="B58" s="53" t="s">
        <v>63</v>
      </c>
      <c r="C58" s="31">
        <v>1159.95</v>
      </c>
      <c r="D58" s="36">
        <v>1156.7833333333333</v>
      </c>
      <c r="E58" s="36">
        <v>1148.5166666666667</v>
      </c>
      <c r="F58" s="36">
        <v>1137.0833333333333</v>
      </c>
      <c r="G58" s="36">
        <v>1128.8166666666666</v>
      </c>
      <c r="H58" s="36">
        <v>1168.2166666666667</v>
      </c>
      <c r="I58" s="36">
        <v>1176.4833333333331</v>
      </c>
      <c r="J58" s="36">
        <v>1187.9166666666667</v>
      </c>
      <c r="K58" s="31">
        <v>1165.05</v>
      </c>
      <c r="L58" s="31">
        <v>1145.35</v>
      </c>
      <c r="M58" s="31">
        <v>6.99002</v>
      </c>
      <c r="N58" s="1"/>
      <c r="O58" s="1"/>
    </row>
    <row r="59" spans="1:15" ht="12.75" customHeight="1">
      <c r="A59" s="33">
        <v>49</v>
      </c>
      <c r="B59" s="53" t="s">
        <v>324</v>
      </c>
      <c r="C59" s="31">
        <v>533.95</v>
      </c>
      <c r="D59" s="36">
        <v>531.5166666666668</v>
      </c>
      <c r="E59" s="36">
        <v>525.1833333333335</v>
      </c>
      <c r="F59" s="36">
        <v>516.4166666666667</v>
      </c>
      <c r="G59" s="36">
        <v>510.0833333333335</v>
      </c>
      <c r="H59" s="36">
        <v>540.2833333333335</v>
      </c>
      <c r="I59" s="36">
        <v>546.6166666666668</v>
      </c>
      <c r="J59" s="36">
        <v>555.3833333333336</v>
      </c>
      <c r="K59" s="31">
        <v>537.85</v>
      </c>
      <c r="L59" s="31">
        <v>522.75</v>
      </c>
      <c r="M59" s="31">
        <v>8.31598</v>
      </c>
      <c r="N59" s="1"/>
      <c r="O59" s="1"/>
    </row>
    <row r="60" spans="1:15" ht="12.75" customHeight="1">
      <c r="A60" s="33">
        <v>50</v>
      </c>
      <c r="B60" s="53" t="s">
        <v>264</v>
      </c>
      <c r="C60" s="31">
        <v>4671.25</v>
      </c>
      <c r="D60" s="36">
        <v>4676.766666666666</v>
      </c>
      <c r="E60" s="36">
        <v>4654.533333333333</v>
      </c>
      <c r="F60" s="36">
        <v>4637.816666666667</v>
      </c>
      <c r="G60" s="36">
        <v>4615.583333333333</v>
      </c>
      <c r="H60" s="36">
        <v>4693.483333333333</v>
      </c>
      <c r="I60" s="36">
        <v>4715.716666666666</v>
      </c>
      <c r="J60" s="36">
        <v>4732.4333333333325</v>
      </c>
      <c r="K60" s="31">
        <v>4699</v>
      </c>
      <c r="L60" s="31">
        <v>4660.05</v>
      </c>
      <c r="M60" s="31">
        <v>5.19285</v>
      </c>
      <c r="N60" s="1"/>
      <c r="O60" s="1"/>
    </row>
    <row r="61" spans="1:15" ht="12.75" customHeight="1">
      <c r="A61" s="33">
        <v>51</v>
      </c>
      <c r="B61" s="53" t="s">
        <v>64</v>
      </c>
      <c r="C61" s="31">
        <v>1139.3</v>
      </c>
      <c r="D61" s="36">
        <v>1131.5166666666667</v>
      </c>
      <c r="E61" s="36">
        <v>1119.0833333333333</v>
      </c>
      <c r="F61" s="36">
        <v>1098.8666666666666</v>
      </c>
      <c r="G61" s="36">
        <v>1086.4333333333332</v>
      </c>
      <c r="H61" s="36">
        <v>1151.7333333333333</v>
      </c>
      <c r="I61" s="36">
        <v>1164.1666666666667</v>
      </c>
      <c r="J61" s="36">
        <v>1184.3833333333334</v>
      </c>
      <c r="K61" s="31">
        <v>1143.95</v>
      </c>
      <c r="L61" s="31">
        <v>1111.3</v>
      </c>
      <c r="M61" s="31">
        <v>107.50526</v>
      </c>
      <c r="N61" s="1"/>
      <c r="O61" s="1"/>
    </row>
    <row r="62" spans="1:15" ht="12.75" customHeight="1">
      <c r="A62" s="33">
        <v>52</v>
      </c>
      <c r="B62" s="53" t="s">
        <v>325</v>
      </c>
      <c r="C62" s="31">
        <v>3699.95</v>
      </c>
      <c r="D62" s="36">
        <v>3714.316666666667</v>
      </c>
      <c r="E62" s="36">
        <v>3610.633333333334</v>
      </c>
      <c r="F62" s="36">
        <v>3521.316666666667</v>
      </c>
      <c r="G62" s="36">
        <v>3417.633333333334</v>
      </c>
      <c r="H62" s="36">
        <v>3803.633333333334</v>
      </c>
      <c r="I62" s="36">
        <v>3907.3166666666675</v>
      </c>
      <c r="J62" s="36">
        <v>3996.633333333334</v>
      </c>
      <c r="K62" s="31">
        <v>3818</v>
      </c>
      <c r="L62" s="31">
        <v>3625</v>
      </c>
      <c r="M62" s="31">
        <v>6.66344</v>
      </c>
      <c r="N62" s="1"/>
      <c r="O62" s="1"/>
    </row>
    <row r="63" spans="1:15" ht="12.75" customHeight="1">
      <c r="A63" s="33">
        <v>53</v>
      </c>
      <c r="B63" s="53" t="s">
        <v>795</v>
      </c>
      <c r="C63" s="31">
        <v>317.2</v>
      </c>
      <c r="D63" s="36">
        <v>319.59999999999997</v>
      </c>
      <c r="E63" s="36">
        <v>313.3999999999999</v>
      </c>
      <c r="F63" s="36">
        <v>309.59999999999997</v>
      </c>
      <c r="G63" s="36">
        <v>303.3999999999999</v>
      </c>
      <c r="H63" s="36">
        <v>323.3999999999999</v>
      </c>
      <c r="I63" s="36">
        <v>329.59999999999997</v>
      </c>
      <c r="J63" s="36">
        <v>333.3999999999999</v>
      </c>
      <c r="K63" s="31">
        <v>325.8</v>
      </c>
      <c r="L63" s="31">
        <v>315.8</v>
      </c>
      <c r="M63" s="31">
        <v>14.11005</v>
      </c>
      <c r="N63" s="1"/>
      <c r="O63" s="1"/>
    </row>
    <row r="64" spans="1:15" ht="12.75" customHeight="1">
      <c r="A64" s="33">
        <v>54</v>
      </c>
      <c r="B64" s="53" t="s">
        <v>326</v>
      </c>
      <c r="C64" s="31">
        <v>2818.35</v>
      </c>
      <c r="D64" s="36">
        <v>2830.5833333333335</v>
      </c>
      <c r="E64" s="36">
        <v>2776.766666666667</v>
      </c>
      <c r="F64" s="36">
        <v>2735.1833333333334</v>
      </c>
      <c r="G64" s="36">
        <v>2681.366666666667</v>
      </c>
      <c r="H64" s="36">
        <v>2872.166666666667</v>
      </c>
      <c r="I64" s="36">
        <v>2925.9833333333336</v>
      </c>
      <c r="J64" s="36">
        <v>2967.566666666667</v>
      </c>
      <c r="K64" s="31">
        <v>2884.4</v>
      </c>
      <c r="L64" s="31">
        <v>2789</v>
      </c>
      <c r="M64" s="31">
        <v>6.75571</v>
      </c>
      <c r="N64" s="1"/>
      <c r="O64" s="1"/>
    </row>
    <row r="65" spans="1:15" ht="12.75" customHeight="1">
      <c r="A65" s="33">
        <v>55</v>
      </c>
      <c r="B65" s="53" t="s">
        <v>65</v>
      </c>
      <c r="C65" s="31">
        <v>8871.85</v>
      </c>
      <c r="D65" s="36">
        <v>8845.800000000001</v>
      </c>
      <c r="E65" s="36">
        <v>8736.050000000003</v>
      </c>
      <c r="F65" s="36">
        <v>8600.250000000002</v>
      </c>
      <c r="G65" s="36">
        <v>8490.500000000004</v>
      </c>
      <c r="H65" s="36">
        <v>8981.600000000002</v>
      </c>
      <c r="I65" s="36">
        <v>9091.349999999999</v>
      </c>
      <c r="J65" s="36">
        <v>9227.150000000001</v>
      </c>
      <c r="K65" s="31">
        <v>8955.55</v>
      </c>
      <c r="L65" s="31">
        <v>8710</v>
      </c>
      <c r="M65" s="31">
        <v>6.80474</v>
      </c>
      <c r="N65" s="1"/>
      <c r="O65" s="1"/>
    </row>
    <row r="66" spans="1:15" ht="12.75" customHeight="1">
      <c r="A66" s="33">
        <v>56</v>
      </c>
      <c r="B66" s="53" t="s">
        <v>68</v>
      </c>
      <c r="C66" s="31">
        <v>6747.15</v>
      </c>
      <c r="D66" s="36">
        <v>6710.766666666666</v>
      </c>
      <c r="E66" s="36">
        <v>6659.4333333333325</v>
      </c>
      <c r="F66" s="36">
        <v>6571.716666666666</v>
      </c>
      <c r="G66" s="36">
        <v>6520.383333333332</v>
      </c>
      <c r="H66" s="36">
        <v>6798.483333333333</v>
      </c>
      <c r="I66" s="36">
        <v>6849.816666666667</v>
      </c>
      <c r="J66" s="36">
        <v>6937.533333333333</v>
      </c>
      <c r="K66" s="31">
        <v>6762.1</v>
      </c>
      <c r="L66" s="31">
        <v>6623.05</v>
      </c>
      <c r="M66" s="31">
        <v>10.59851</v>
      </c>
      <c r="N66" s="1"/>
      <c r="O66" s="1"/>
    </row>
    <row r="67" spans="1:15" ht="12.75" customHeight="1">
      <c r="A67" s="33">
        <v>57</v>
      </c>
      <c r="B67" s="53" t="s">
        <v>67</v>
      </c>
      <c r="C67" s="31">
        <v>1596</v>
      </c>
      <c r="D67" s="36">
        <v>1585.8166666666666</v>
      </c>
      <c r="E67" s="36">
        <v>1570.6333333333332</v>
      </c>
      <c r="F67" s="36">
        <v>1545.2666666666667</v>
      </c>
      <c r="G67" s="36">
        <v>1530.0833333333333</v>
      </c>
      <c r="H67" s="36">
        <v>1611.1833333333332</v>
      </c>
      <c r="I67" s="36">
        <v>1626.3666666666666</v>
      </c>
      <c r="J67" s="36">
        <v>1651.7333333333331</v>
      </c>
      <c r="K67" s="31">
        <v>1601</v>
      </c>
      <c r="L67" s="31">
        <v>1560.45</v>
      </c>
      <c r="M67" s="31">
        <v>12.12568</v>
      </c>
      <c r="N67" s="1"/>
      <c r="O67" s="1"/>
    </row>
    <row r="68" spans="1:15" ht="12.75" customHeight="1">
      <c r="A68" s="33">
        <v>58</v>
      </c>
      <c r="B68" s="53" t="s">
        <v>265</v>
      </c>
      <c r="C68" s="31">
        <v>8336.3</v>
      </c>
      <c r="D68" s="36">
        <v>8368.1</v>
      </c>
      <c r="E68" s="36">
        <v>8268.2</v>
      </c>
      <c r="F68" s="36">
        <v>8200.1</v>
      </c>
      <c r="G68" s="36">
        <v>8100.200000000001</v>
      </c>
      <c r="H68" s="36">
        <v>8436.2</v>
      </c>
      <c r="I68" s="36">
        <v>8536.099999999999</v>
      </c>
      <c r="J68" s="36">
        <v>8604.2</v>
      </c>
      <c r="K68" s="31">
        <v>8468</v>
      </c>
      <c r="L68" s="31">
        <v>8300</v>
      </c>
      <c r="M68" s="31">
        <v>0.21728</v>
      </c>
      <c r="N68" s="1"/>
      <c r="O68" s="1"/>
    </row>
    <row r="69" spans="1:15" ht="12.75" customHeight="1">
      <c r="A69" s="33">
        <v>59</v>
      </c>
      <c r="B69" s="53" t="s">
        <v>327</v>
      </c>
      <c r="C69" s="31">
        <v>2179.4</v>
      </c>
      <c r="D69" s="36">
        <v>2186.133333333333</v>
      </c>
      <c r="E69" s="36">
        <v>2163.2666666666664</v>
      </c>
      <c r="F69" s="36">
        <v>2147.133333333333</v>
      </c>
      <c r="G69" s="36">
        <v>2124.2666666666664</v>
      </c>
      <c r="H69" s="36">
        <v>2202.2666666666664</v>
      </c>
      <c r="I69" s="36">
        <v>2225.133333333333</v>
      </c>
      <c r="J69" s="36">
        <v>2241.2666666666664</v>
      </c>
      <c r="K69" s="31">
        <v>2209</v>
      </c>
      <c r="L69" s="31">
        <v>2170</v>
      </c>
      <c r="M69" s="31">
        <v>0.38179</v>
      </c>
      <c r="N69" s="1"/>
      <c r="O69" s="1"/>
    </row>
    <row r="70" spans="1:15" ht="12.75" customHeight="1">
      <c r="A70" s="33">
        <v>60</v>
      </c>
      <c r="B70" s="53" t="s">
        <v>69</v>
      </c>
      <c r="C70" s="31">
        <v>2591.7</v>
      </c>
      <c r="D70" s="36">
        <v>2568.8333333333335</v>
      </c>
      <c r="E70" s="36">
        <v>2538.666666666667</v>
      </c>
      <c r="F70" s="36">
        <v>2485.6333333333337</v>
      </c>
      <c r="G70" s="36">
        <v>2455.466666666667</v>
      </c>
      <c r="H70" s="36">
        <v>2621.866666666667</v>
      </c>
      <c r="I70" s="36">
        <v>2652.0333333333338</v>
      </c>
      <c r="J70" s="36">
        <v>2705.0666666666666</v>
      </c>
      <c r="K70" s="31">
        <v>2599</v>
      </c>
      <c r="L70" s="31">
        <v>2515.8</v>
      </c>
      <c r="M70" s="31">
        <v>4.22441</v>
      </c>
      <c r="N70" s="1"/>
      <c r="O70" s="1"/>
    </row>
    <row r="71" spans="1:15" ht="12.75" customHeight="1">
      <c r="A71" s="33">
        <v>61</v>
      </c>
      <c r="B71" s="53" t="s">
        <v>70</v>
      </c>
      <c r="C71" s="31">
        <v>378.65</v>
      </c>
      <c r="D71" s="36">
        <v>379.1666666666667</v>
      </c>
      <c r="E71" s="36">
        <v>376.53333333333336</v>
      </c>
      <c r="F71" s="36">
        <v>374.4166666666667</v>
      </c>
      <c r="G71" s="36">
        <v>371.78333333333336</v>
      </c>
      <c r="H71" s="36">
        <v>381.28333333333336</v>
      </c>
      <c r="I71" s="36">
        <v>383.9166666666667</v>
      </c>
      <c r="J71" s="36">
        <v>386.03333333333336</v>
      </c>
      <c r="K71" s="31">
        <v>381.8</v>
      </c>
      <c r="L71" s="31">
        <v>377.05</v>
      </c>
      <c r="M71" s="31">
        <v>4.74872</v>
      </c>
      <c r="N71" s="1"/>
      <c r="O71" s="1"/>
    </row>
    <row r="72" spans="1:15" ht="12.75" customHeight="1">
      <c r="A72" s="33">
        <v>62</v>
      </c>
      <c r="B72" s="53" t="s">
        <v>71</v>
      </c>
      <c r="C72" s="31">
        <v>179.6</v>
      </c>
      <c r="D72" s="36">
        <v>182.1833333333333</v>
      </c>
      <c r="E72" s="36">
        <v>173.9666666666666</v>
      </c>
      <c r="F72" s="36">
        <v>168.33333333333331</v>
      </c>
      <c r="G72" s="36">
        <v>160.11666666666662</v>
      </c>
      <c r="H72" s="36">
        <v>187.8166666666666</v>
      </c>
      <c r="I72" s="36">
        <v>196.0333333333333</v>
      </c>
      <c r="J72" s="36">
        <v>201.6666666666666</v>
      </c>
      <c r="K72" s="31">
        <v>190.4</v>
      </c>
      <c r="L72" s="31">
        <v>176.55</v>
      </c>
      <c r="M72" s="31">
        <v>400.71506</v>
      </c>
      <c r="N72" s="1"/>
      <c r="O72" s="1"/>
    </row>
    <row r="73" spans="1:15" ht="12.75" customHeight="1">
      <c r="A73" s="33">
        <v>63</v>
      </c>
      <c r="B73" s="53" t="s">
        <v>72</v>
      </c>
      <c r="C73" s="31">
        <v>262.9</v>
      </c>
      <c r="D73" s="36">
        <v>263.01666666666665</v>
      </c>
      <c r="E73" s="36">
        <v>258.9333333333333</v>
      </c>
      <c r="F73" s="36">
        <v>254.96666666666664</v>
      </c>
      <c r="G73" s="36">
        <v>250.88333333333327</v>
      </c>
      <c r="H73" s="36">
        <v>266.9833333333333</v>
      </c>
      <c r="I73" s="36">
        <v>271.06666666666666</v>
      </c>
      <c r="J73" s="36">
        <v>275.0333333333333</v>
      </c>
      <c r="K73" s="31">
        <v>267.1</v>
      </c>
      <c r="L73" s="31">
        <v>259.05</v>
      </c>
      <c r="M73" s="31">
        <v>155.3136</v>
      </c>
      <c r="N73" s="1"/>
      <c r="O73" s="1"/>
    </row>
    <row r="74" spans="1:15" ht="12.75" customHeight="1">
      <c r="A74" s="33">
        <v>64</v>
      </c>
      <c r="B74" s="53" t="s">
        <v>266</v>
      </c>
      <c r="C74" s="31">
        <v>121.7</v>
      </c>
      <c r="D74" s="36">
        <v>123.06666666666666</v>
      </c>
      <c r="E74" s="36">
        <v>119.43333333333332</v>
      </c>
      <c r="F74" s="36">
        <v>117.16666666666666</v>
      </c>
      <c r="G74" s="36">
        <v>113.53333333333332</v>
      </c>
      <c r="H74" s="36">
        <v>125.33333333333333</v>
      </c>
      <c r="I74" s="36">
        <v>128.96666666666664</v>
      </c>
      <c r="J74" s="36">
        <v>131.23333333333335</v>
      </c>
      <c r="K74" s="31">
        <v>126.7</v>
      </c>
      <c r="L74" s="31">
        <v>120.8</v>
      </c>
      <c r="M74" s="31">
        <v>209.08061</v>
      </c>
      <c r="N74" s="1"/>
      <c r="O74" s="1"/>
    </row>
    <row r="75" spans="1:15" ht="12.75" customHeight="1">
      <c r="A75" s="33">
        <v>65</v>
      </c>
      <c r="B75" s="53" t="s">
        <v>328</v>
      </c>
      <c r="C75" s="31">
        <v>64</v>
      </c>
      <c r="D75" s="36">
        <v>64.3</v>
      </c>
      <c r="E75" s="36">
        <v>63.39999999999999</v>
      </c>
      <c r="F75" s="36">
        <v>62.8</v>
      </c>
      <c r="G75" s="36">
        <v>61.89999999999999</v>
      </c>
      <c r="H75" s="36">
        <v>64.89999999999999</v>
      </c>
      <c r="I75" s="36">
        <v>65.8</v>
      </c>
      <c r="J75" s="36">
        <v>66.39999999999999</v>
      </c>
      <c r="K75" s="31">
        <v>65.2</v>
      </c>
      <c r="L75" s="31">
        <v>63.7</v>
      </c>
      <c r="M75" s="31">
        <v>116.74254</v>
      </c>
      <c r="N75" s="1"/>
      <c r="O75" s="1"/>
    </row>
    <row r="76" spans="1:15" ht="12.75" customHeight="1">
      <c r="A76" s="33">
        <v>66</v>
      </c>
      <c r="B76" s="53" t="s">
        <v>73</v>
      </c>
      <c r="C76" s="31">
        <v>1334.5</v>
      </c>
      <c r="D76" s="36">
        <v>1330.8666666666666</v>
      </c>
      <c r="E76" s="36">
        <v>1325.7333333333331</v>
      </c>
      <c r="F76" s="36">
        <v>1316.9666666666665</v>
      </c>
      <c r="G76" s="36">
        <v>1311.833333333333</v>
      </c>
      <c r="H76" s="36">
        <v>1339.6333333333332</v>
      </c>
      <c r="I76" s="36">
        <v>1344.7666666666669</v>
      </c>
      <c r="J76" s="36">
        <v>1353.5333333333333</v>
      </c>
      <c r="K76" s="31">
        <v>1336</v>
      </c>
      <c r="L76" s="31">
        <v>1322.1</v>
      </c>
      <c r="M76" s="31">
        <v>1.64981</v>
      </c>
      <c r="N76" s="1"/>
      <c r="O76" s="1"/>
    </row>
    <row r="77" spans="1:15" ht="12.75" customHeight="1">
      <c r="A77" s="33">
        <v>67</v>
      </c>
      <c r="B77" s="53" t="s">
        <v>329</v>
      </c>
      <c r="C77" s="31">
        <v>5373.75</v>
      </c>
      <c r="D77" s="36">
        <v>5434.25</v>
      </c>
      <c r="E77" s="36">
        <v>5218.5</v>
      </c>
      <c r="F77" s="36">
        <v>5063.25</v>
      </c>
      <c r="G77" s="36">
        <v>4847.5</v>
      </c>
      <c r="H77" s="36">
        <v>5589.5</v>
      </c>
      <c r="I77" s="36">
        <v>5805.25</v>
      </c>
      <c r="J77" s="36">
        <v>5960.5</v>
      </c>
      <c r="K77" s="31">
        <v>5650</v>
      </c>
      <c r="L77" s="31">
        <v>5279</v>
      </c>
      <c r="M77" s="31">
        <v>0.68399</v>
      </c>
      <c r="N77" s="1"/>
      <c r="O77" s="1"/>
    </row>
    <row r="78" spans="1:15" ht="12.75" customHeight="1">
      <c r="A78" s="33">
        <v>68</v>
      </c>
      <c r="B78" s="53" t="s">
        <v>75</v>
      </c>
      <c r="C78" s="31">
        <v>490</v>
      </c>
      <c r="D78" s="36">
        <v>488.75</v>
      </c>
      <c r="E78" s="36">
        <v>485.5</v>
      </c>
      <c r="F78" s="36">
        <v>481</v>
      </c>
      <c r="G78" s="36">
        <v>477.75</v>
      </c>
      <c r="H78" s="36">
        <v>493.25</v>
      </c>
      <c r="I78" s="36">
        <v>496.5</v>
      </c>
      <c r="J78" s="36">
        <v>501</v>
      </c>
      <c r="K78" s="31">
        <v>492</v>
      </c>
      <c r="L78" s="31">
        <v>484.25</v>
      </c>
      <c r="M78" s="31">
        <v>17.15553</v>
      </c>
      <c r="N78" s="1"/>
      <c r="O78" s="1"/>
    </row>
    <row r="79" spans="1:15" ht="12.75" customHeight="1">
      <c r="A79" s="33">
        <v>69</v>
      </c>
      <c r="B79" s="53" t="s">
        <v>330</v>
      </c>
      <c r="C79" s="31">
        <v>2069.6</v>
      </c>
      <c r="D79" s="36">
        <v>2046.3833333333334</v>
      </c>
      <c r="E79" s="36">
        <v>2010.7666666666669</v>
      </c>
      <c r="F79" s="36">
        <v>1951.9333333333334</v>
      </c>
      <c r="G79" s="36">
        <v>1916.3166666666668</v>
      </c>
      <c r="H79" s="36">
        <v>2105.216666666667</v>
      </c>
      <c r="I79" s="36">
        <v>2140.833333333333</v>
      </c>
      <c r="J79" s="36">
        <v>2199.666666666667</v>
      </c>
      <c r="K79" s="31">
        <v>2082</v>
      </c>
      <c r="L79" s="31">
        <v>1987.55</v>
      </c>
      <c r="M79" s="31">
        <v>17.57317</v>
      </c>
      <c r="N79" s="1"/>
      <c r="O79" s="1"/>
    </row>
    <row r="80" spans="1:15" ht="12.75" customHeight="1">
      <c r="A80" s="33">
        <v>70</v>
      </c>
      <c r="B80" s="53" t="s">
        <v>74</v>
      </c>
      <c r="C80" s="31">
        <v>237.9</v>
      </c>
      <c r="D80" s="36">
        <v>235.13333333333333</v>
      </c>
      <c r="E80" s="36">
        <v>230.26666666666665</v>
      </c>
      <c r="F80" s="36">
        <v>222.63333333333333</v>
      </c>
      <c r="G80" s="36">
        <v>217.76666666666665</v>
      </c>
      <c r="H80" s="36">
        <v>242.76666666666665</v>
      </c>
      <c r="I80" s="36">
        <v>247.63333333333333</v>
      </c>
      <c r="J80" s="36">
        <v>255.26666666666665</v>
      </c>
      <c r="K80" s="31">
        <v>240</v>
      </c>
      <c r="L80" s="31">
        <v>227.5</v>
      </c>
      <c r="M80" s="31">
        <v>555.56781</v>
      </c>
      <c r="N80" s="1"/>
      <c r="O80" s="1"/>
    </row>
    <row r="81" spans="1:15" ht="12.75" customHeight="1">
      <c r="A81" s="33">
        <v>71</v>
      </c>
      <c r="B81" s="53" t="s">
        <v>76</v>
      </c>
      <c r="C81" s="31">
        <v>1483</v>
      </c>
      <c r="D81" s="36">
        <v>1477.5</v>
      </c>
      <c r="E81" s="36">
        <v>1462.7</v>
      </c>
      <c r="F81" s="36">
        <v>1442.4</v>
      </c>
      <c r="G81" s="36">
        <v>1427.6000000000001</v>
      </c>
      <c r="H81" s="36">
        <v>1497.8</v>
      </c>
      <c r="I81" s="36">
        <v>1512.6000000000001</v>
      </c>
      <c r="J81" s="36">
        <v>1532.8999999999999</v>
      </c>
      <c r="K81" s="31">
        <v>1492.3</v>
      </c>
      <c r="L81" s="31">
        <v>1457.2</v>
      </c>
      <c r="M81" s="31">
        <v>12.58685</v>
      </c>
      <c r="N81" s="1"/>
      <c r="O81" s="1"/>
    </row>
    <row r="82" spans="1:15" ht="12.75" customHeight="1">
      <c r="A82" s="33">
        <v>72</v>
      </c>
      <c r="B82" s="53" t="s">
        <v>79</v>
      </c>
      <c r="C82" s="31">
        <v>294.8</v>
      </c>
      <c r="D82" s="36">
        <v>293.09999999999997</v>
      </c>
      <c r="E82" s="36">
        <v>289.19999999999993</v>
      </c>
      <c r="F82" s="36">
        <v>283.59999999999997</v>
      </c>
      <c r="G82" s="36">
        <v>279.69999999999993</v>
      </c>
      <c r="H82" s="36">
        <v>298.69999999999993</v>
      </c>
      <c r="I82" s="36">
        <v>302.5999999999999</v>
      </c>
      <c r="J82" s="36">
        <v>308.19999999999993</v>
      </c>
      <c r="K82" s="31">
        <v>297</v>
      </c>
      <c r="L82" s="31">
        <v>287.5</v>
      </c>
      <c r="M82" s="31">
        <v>162.45511</v>
      </c>
      <c r="N82" s="1"/>
      <c r="O82" s="1"/>
    </row>
    <row r="83" spans="1:15" ht="12.75" customHeight="1">
      <c r="A83" s="33">
        <v>73</v>
      </c>
      <c r="B83" s="53" t="s">
        <v>83</v>
      </c>
      <c r="C83" s="31">
        <v>618.75</v>
      </c>
      <c r="D83" s="36">
        <v>621.05</v>
      </c>
      <c r="E83" s="36">
        <v>608.7499999999999</v>
      </c>
      <c r="F83" s="36">
        <v>598.7499999999999</v>
      </c>
      <c r="G83" s="36">
        <v>586.4499999999998</v>
      </c>
      <c r="H83" s="36">
        <v>631.05</v>
      </c>
      <c r="I83" s="36">
        <v>643.3500000000001</v>
      </c>
      <c r="J83" s="36">
        <v>653.35</v>
      </c>
      <c r="K83" s="31">
        <v>633.35</v>
      </c>
      <c r="L83" s="31">
        <v>611.05</v>
      </c>
      <c r="M83" s="31">
        <v>134.43468</v>
      </c>
      <c r="N83" s="1"/>
      <c r="O83" s="1"/>
    </row>
    <row r="84" spans="1:15" ht="12.75" customHeight="1">
      <c r="A84" s="33">
        <v>74</v>
      </c>
      <c r="B84" s="53" t="s">
        <v>78</v>
      </c>
      <c r="C84" s="31">
        <v>1345.1</v>
      </c>
      <c r="D84" s="36">
        <v>1341.0833333333333</v>
      </c>
      <c r="E84" s="36">
        <v>1325.3166666666666</v>
      </c>
      <c r="F84" s="36">
        <v>1305.5333333333333</v>
      </c>
      <c r="G84" s="36">
        <v>1289.7666666666667</v>
      </c>
      <c r="H84" s="36">
        <v>1360.8666666666666</v>
      </c>
      <c r="I84" s="36">
        <v>1376.6333333333334</v>
      </c>
      <c r="J84" s="36">
        <v>1396.4166666666665</v>
      </c>
      <c r="K84" s="31">
        <v>1356.85</v>
      </c>
      <c r="L84" s="31">
        <v>1321.3</v>
      </c>
      <c r="M84" s="31">
        <v>119.32181</v>
      </c>
      <c r="N84" s="1"/>
      <c r="O84" s="1"/>
    </row>
    <row r="85" spans="1:15" ht="12.75" customHeight="1">
      <c r="A85" s="33">
        <v>75</v>
      </c>
      <c r="B85" s="53" t="s">
        <v>794</v>
      </c>
      <c r="C85" s="31">
        <v>545.8</v>
      </c>
      <c r="D85" s="36">
        <v>539.5</v>
      </c>
      <c r="E85" s="36">
        <v>524.3</v>
      </c>
      <c r="F85" s="36">
        <v>502.79999999999995</v>
      </c>
      <c r="G85" s="36">
        <v>487.5999999999999</v>
      </c>
      <c r="H85" s="36">
        <v>561</v>
      </c>
      <c r="I85" s="36">
        <v>576.2</v>
      </c>
      <c r="J85" s="36">
        <v>597.7</v>
      </c>
      <c r="K85" s="31">
        <v>554.7</v>
      </c>
      <c r="L85" s="31">
        <v>518</v>
      </c>
      <c r="M85" s="31">
        <v>6.75533</v>
      </c>
      <c r="N85" s="1"/>
      <c r="O85" s="1"/>
    </row>
    <row r="86" spans="1:15" ht="12.75" customHeight="1">
      <c r="A86" s="33">
        <v>76</v>
      </c>
      <c r="B86" s="53" t="s">
        <v>80</v>
      </c>
      <c r="C86" s="31">
        <v>305.75</v>
      </c>
      <c r="D86" s="36">
        <v>308.28333333333336</v>
      </c>
      <c r="E86" s="36">
        <v>299.9666666666667</v>
      </c>
      <c r="F86" s="36">
        <v>294.18333333333334</v>
      </c>
      <c r="G86" s="36">
        <v>285.8666666666667</v>
      </c>
      <c r="H86" s="36">
        <v>314.0666666666667</v>
      </c>
      <c r="I86" s="36">
        <v>322.38333333333344</v>
      </c>
      <c r="J86" s="36">
        <v>328.16666666666674</v>
      </c>
      <c r="K86" s="31">
        <v>316.6</v>
      </c>
      <c r="L86" s="31">
        <v>302.5</v>
      </c>
      <c r="M86" s="31">
        <v>83.80049</v>
      </c>
      <c r="N86" s="1"/>
      <c r="O86" s="1"/>
    </row>
    <row r="87" spans="1:15" ht="12.75" customHeight="1">
      <c r="A87" s="33">
        <v>77</v>
      </c>
      <c r="B87" s="53" t="s">
        <v>331</v>
      </c>
      <c r="C87" s="31">
        <v>1432.05</v>
      </c>
      <c r="D87" s="36">
        <v>1438.3500000000001</v>
      </c>
      <c r="E87" s="36">
        <v>1417.0000000000002</v>
      </c>
      <c r="F87" s="36">
        <v>1401.95</v>
      </c>
      <c r="G87" s="36">
        <v>1380.6000000000001</v>
      </c>
      <c r="H87" s="36">
        <v>1453.4000000000003</v>
      </c>
      <c r="I87" s="36">
        <v>1474.7500000000002</v>
      </c>
      <c r="J87" s="36">
        <v>1489.8000000000004</v>
      </c>
      <c r="K87" s="31">
        <v>1459.7</v>
      </c>
      <c r="L87" s="31">
        <v>1423.3</v>
      </c>
      <c r="M87" s="31">
        <v>1.05487</v>
      </c>
      <c r="N87" s="1"/>
      <c r="O87" s="1"/>
    </row>
    <row r="88" spans="1:15" ht="12.75" customHeight="1">
      <c r="A88" s="33">
        <v>78</v>
      </c>
      <c r="B88" s="53" t="s">
        <v>86</v>
      </c>
      <c r="C88" s="31">
        <v>615.5</v>
      </c>
      <c r="D88" s="36">
        <v>615.1166666666667</v>
      </c>
      <c r="E88" s="36">
        <v>606.4333333333334</v>
      </c>
      <c r="F88" s="36">
        <v>597.3666666666667</v>
      </c>
      <c r="G88" s="36">
        <v>588.6833333333334</v>
      </c>
      <c r="H88" s="36">
        <v>624.1833333333334</v>
      </c>
      <c r="I88" s="36">
        <v>632.8666666666666</v>
      </c>
      <c r="J88" s="36">
        <v>641.9333333333334</v>
      </c>
      <c r="K88" s="31">
        <v>623.8</v>
      </c>
      <c r="L88" s="31">
        <v>606.05</v>
      </c>
      <c r="M88" s="31">
        <v>22.90759</v>
      </c>
      <c r="N88" s="1"/>
      <c r="O88" s="1"/>
    </row>
    <row r="89" spans="1:15" ht="12.75" customHeight="1">
      <c r="A89" s="33">
        <v>79</v>
      </c>
      <c r="B89" s="53" t="s">
        <v>332</v>
      </c>
      <c r="C89" s="31">
        <v>7175.25</v>
      </c>
      <c r="D89" s="36">
        <v>7192.716666666667</v>
      </c>
      <c r="E89" s="36">
        <v>7115.433333333334</v>
      </c>
      <c r="F89" s="36">
        <v>7055.616666666667</v>
      </c>
      <c r="G89" s="36">
        <v>6978.333333333334</v>
      </c>
      <c r="H89" s="36">
        <v>7252.533333333335</v>
      </c>
      <c r="I89" s="36">
        <v>7329.8166666666675</v>
      </c>
      <c r="J89" s="36">
        <v>7389.633333333335</v>
      </c>
      <c r="K89" s="31">
        <v>7270</v>
      </c>
      <c r="L89" s="31">
        <v>7132.9</v>
      </c>
      <c r="M89" s="31">
        <v>0.09947</v>
      </c>
      <c r="N89" s="1"/>
      <c r="O89" s="1"/>
    </row>
    <row r="90" spans="1:15" ht="12.75" customHeight="1">
      <c r="A90" s="33">
        <v>80</v>
      </c>
      <c r="B90" s="53" t="s">
        <v>333</v>
      </c>
      <c r="C90" s="31">
        <v>1569.75</v>
      </c>
      <c r="D90" s="36">
        <v>1566.6833333333334</v>
      </c>
      <c r="E90" s="36">
        <v>1498.9666666666667</v>
      </c>
      <c r="F90" s="36">
        <v>1428.1833333333334</v>
      </c>
      <c r="G90" s="36">
        <v>1360.4666666666667</v>
      </c>
      <c r="H90" s="36">
        <v>1637.4666666666667</v>
      </c>
      <c r="I90" s="36">
        <v>1705.1833333333334</v>
      </c>
      <c r="J90" s="36">
        <v>1775.9666666666667</v>
      </c>
      <c r="K90" s="31">
        <v>1634.4</v>
      </c>
      <c r="L90" s="31">
        <v>1495.9</v>
      </c>
      <c r="M90" s="31">
        <v>6.48712</v>
      </c>
      <c r="N90" s="1"/>
      <c r="O90" s="1"/>
    </row>
    <row r="91" spans="1:15" ht="12.75" customHeight="1">
      <c r="A91" s="33">
        <v>81</v>
      </c>
      <c r="B91" s="53" t="s">
        <v>334</v>
      </c>
      <c r="C91" s="31">
        <v>1549.55</v>
      </c>
      <c r="D91" s="36">
        <v>1550.6999999999998</v>
      </c>
      <c r="E91" s="36">
        <v>1533.5499999999997</v>
      </c>
      <c r="F91" s="36">
        <v>1517.55</v>
      </c>
      <c r="G91" s="36">
        <v>1500.3999999999999</v>
      </c>
      <c r="H91" s="36">
        <v>1566.6999999999996</v>
      </c>
      <c r="I91" s="36">
        <v>1583.8499999999997</v>
      </c>
      <c r="J91" s="36">
        <v>1599.8499999999995</v>
      </c>
      <c r="K91" s="31">
        <v>1567.85</v>
      </c>
      <c r="L91" s="31">
        <v>1534.7</v>
      </c>
      <c r="M91" s="31">
        <v>0.2594</v>
      </c>
      <c r="N91" s="1"/>
      <c r="O91" s="1"/>
    </row>
    <row r="92" spans="1:15" ht="12.75" customHeight="1">
      <c r="A92" s="33">
        <v>82</v>
      </c>
      <c r="B92" s="53" t="s">
        <v>335</v>
      </c>
      <c r="C92" s="31">
        <v>501.85</v>
      </c>
      <c r="D92" s="36">
        <v>504.59999999999997</v>
      </c>
      <c r="E92" s="36">
        <v>497.24999999999994</v>
      </c>
      <c r="F92" s="36">
        <v>492.65</v>
      </c>
      <c r="G92" s="36">
        <v>485.29999999999995</v>
      </c>
      <c r="H92" s="36">
        <v>509.19999999999993</v>
      </c>
      <c r="I92" s="36">
        <v>516.55</v>
      </c>
      <c r="J92" s="36">
        <v>521.1499999999999</v>
      </c>
      <c r="K92" s="31">
        <v>511.95</v>
      </c>
      <c r="L92" s="31">
        <v>500</v>
      </c>
      <c r="M92" s="31">
        <v>2.70985</v>
      </c>
      <c r="N92" s="1"/>
      <c r="O92" s="1"/>
    </row>
    <row r="93" spans="1:15" ht="12.75" customHeight="1">
      <c r="A93" s="33">
        <v>83</v>
      </c>
      <c r="B93" s="53" t="s">
        <v>81</v>
      </c>
      <c r="C93" s="31">
        <v>31041.55</v>
      </c>
      <c r="D93" s="36">
        <v>30972.86666666667</v>
      </c>
      <c r="E93" s="36">
        <v>30668.733333333337</v>
      </c>
      <c r="F93" s="36">
        <v>30295.916666666668</v>
      </c>
      <c r="G93" s="36">
        <v>29991.783333333336</v>
      </c>
      <c r="H93" s="36">
        <v>31345.683333333338</v>
      </c>
      <c r="I93" s="36">
        <v>31649.81666666667</v>
      </c>
      <c r="J93" s="36">
        <v>32022.63333333334</v>
      </c>
      <c r="K93" s="31">
        <v>31277</v>
      </c>
      <c r="L93" s="31">
        <v>30600.05</v>
      </c>
      <c r="M93" s="31">
        <v>0.66955</v>
      </c>
      <c r="N93" s="1"/>
      <c r="O93" s="1"/>
    </row>
    <row r="94" spans="1:15" ht="12.75" customHeight="1">
      <c r="A94" s="33">
        <v>84</v>
      </c>
      <c r="B94" s="53" t="s">
        <v>336</v>
      </c>
      <c r="C94" s="31">
        <v>1101.95</v>
      </c>
      <c r="D94" s="36">
        <v>1093.9833333333333</v>
      </c>
      <c r="E94" s="36">
        <v>1075.4166666666667</v>
      </c>
      <c r="F94" s="36">
        <v>1048.8833333333334</v>
      </c>
      <c r="G94" s="36">
        <v>1030.3166666666668</v>
      </c>
      <c r="H94" s="36">
        <v>1120.5166666666667</v>
      </c>
      <c r="I94" s="36">
        <v>1139.0833333333333</v>
      </c>
      <c r="J94" s="36">
        <v>1165.6166666666666</v>
      </c>
      <c r="K94" s="31">
        <v>1112.55</v>
      </c>
      <c r="L94" s="31">
        <v>1067.45</v>
      </c>
      <c r="M94" s="31">
        <v>6.14737</v>
      </c>
      <c r="N94" s="1"/>
      <c r="O94" s="1"/>
    </row>
    <row r="95" spans="1:15" ht="12.75" customHeight="1">
      <c r="A95" s="33">
        <v>85</v>
      </c>
      <c r="B95" s="53" t="s">
        <v>84</v>
      </c>
      <c r="C95" s="31">
        <v>5137.75</v>
      </c>
      <c r="D95" s="36">
        <v>5101.75</v>
      </c>
      <c r="E95" s="36">
        <v>5053.5</v>
      </c>
      <c r="F95" s="36">
        <v>4969.25</v>
      </c>
      <c r="G95" s="36">
        <v>4921</v>
      </c>
      <c r="H95" s="36">
        <v>5186</v>
      </c>
      <c r="I95" s="36">
        <v>5234.25</v>
      </c>
      <c r="J95" s="36">
        <v>5318.5</v>
      </c>
      <c r="K95" s="31">
        <v>5150</v>
      </c>
      <c r="L95" s="31">
        <v>5017.5</v>
      </c>
      <c r="M95" s="31">
        <v>3.12988</v>
      </c>
      <c r="N95" s="1"/>
      <c r="O95" s="1"/>
    </row>
    <row r="96" spans="1:15" ht="12.75" customHeight="1">
      <c r="A96" s="33">
        <v>86</v>
      </c>
      <c r="B96" s="53" t="s">
        <v>337</v>
      </c>
      <c r="C96" s="31">
        <v>2000.3</v>
      </c>
      <c r="D96" s="36">
        <v>1997.9833333333333</v>
      </c>
      <c r="E96" s="36">
        <v>1981.0166666666667</v>
      </c>
      <c r="F96" s="36">
        <v>1961.7333333333333</v>
      </c>
      <c r="G96" s="36">
        <v>1944.7666666666667</v>
      </c>
      <c r="H96" s="36">
        <v>2017.2666666666667</v>
      </c>
      <c r="I96" s="36">
        <v>2034.2333333333333</v>
      </c>
      <c r="J96" s="36">
        <v>2053.5166666666664</v>
      </c>
      <c r="K96" s="31">
        <v>2014.95</v>
      </c>
      <c r="L96" s="31">
        <v>1978.7</v>
      </c>
      <c r="M96" s="31">
        <v>0.61557</v>
      </c>
      <c r="N96" s="1"/>
      <c r="O96" s="1"/>
    </row>
    <row r="97" spans="1:15" ht="12.75" customHeight="1">
      <c r="A97" s="33">
        <v>87</v>
      </c>
      <c r="B97" s="53" t="s">
        <v>338</v>
      </c>
      <c r="C97" s="31">
        <v>566.35</v>
      </c>
      <c r="D97" s="36">
        <v>565.5166666666668</v>
      </c>
      <c r="E97" s="36">
        <v>560.3333333333335</v>
      </c>
      <c r="F97" s="36">
        <v>554.3166666666667</v>
      </c>
      <c r="G97" s="36">
        <v>549.1333333333334</v>
      </c>
      <c r="H97" s="36">
        <v>571.5333333333335</v>
      </c>
      <c r="I97" s="36">
        <v>576.7166666666667</v>
      </c>
      <c r="J97" s="36">
        <v>582.7333333333336</v>
      </c>
      <c r="K97" s="31">
        <v>570.7</v>
      </c>
      <c r="L97" s="31">
        <v>559.5</v>
      </c>
      <c r="M97" s="31">
        <v>0.75051</v>
      </c>
      <c r="N97" s="1"/>
      <c r="O97" s="1"/>
    </row>
    <row r="98" spans="1:15" ht="12.75" customHeight="1">
      <c r="A98" s="33">
        <v>88</v>
      </c>
      <c r="B98" s="53" t="s">
        <v>339</v>
      </c>
      <c r="C98" s="31">
        <v>141.15</v>
      </c>
      <c r="D98" s="36">
        <v>141.38333333333335</v>
      </c>
      <c r="E98" s="36">
        <v>139.31666666666672</v>
      </c>
      <c r="F98" s="36">
        <v>137.48333333333338</v>
      </c>
      <c r="G98" s="36">
        <v>135.41666666666674</v>
      </c>
      <c r="H98" s="36">
        <v>143.2166666666667</v>
      </c>
      <c r="I98" s="36">
        <v>145.28333333333336</v>
      </c>
      <c r="J98" s="36">
        <v>147.11666666666667</v>
      </c>
      <c r="K98" s="31">
        <v>143.45</v>
      </c>
      <c r="L98" s="31">
        <v>139.55</v>
      </c>
      <c r="M98" s="31">
        <v>24.27759</v>
      </c>
      <c r="N98" s="1"/>
      <c r="O98" s="1"/>
    </row>
    <row r="99" spans="1:15" ht="12.75" customHeight="1">
      <c r="A99" s="33">
        <v>89</v>
      </c>
      <c r="B99" s="53" t="s">
        <v>340</v>
      </c>
      <c r="C99" s="31">
        <v>629.75</v>
      </c>
      <c r="D99" s="36">
        <v>633.0333333333333</v>
      </c>
      <c r="E99" s="36">
        <v>618.0666666666666</v>
      </c>
      <c r="F99" s="36">
        <v>606.3833333333333</v>
      </c>
      <c r="G99" s="36">
        <v>591.4166666666666</v>
      </c>
      <c r="H99" s="36">
        <v>644.7166666666666</v>
      </c>
      <c r="I99" s="36">
        <v>659.6833333333333</v>
      </c>
      <c r="J99" s="36">
        <v>671.3666666666666</v>
      </c>
      <c r="K99" s="31">
        <v>648</v>
      </c>
      <c r="L99" s="31">
        <v>621.35</v>
      </c>
      <c r="M99" s="31">
        <v>70.97061</v>
      </c>
      <c r="N99" s="1"/>
      <c r="O99" s="1"/>
    </row>
    <row r="100" spans="1:15" ht="12.75" customHeight="1">
      <c r="A100" s="33">
        <v>90</v>
      </c>
      <c r="B100" s="53" t="s">
        <v>790</v>
      </c>
      <c r="C100" s="31">
        <v>491.25</v>
      </c>
      <c r="D100" s="36">
        <v>489.48333333333335</v>
      </c>
      <c r="E100" s="36">
        <v>485.9666666666667</v>
      </c>
      <c r="F100" s="36">
        <v>480.68333333333334</v>
      </c>
      <c r="G100" s="36">
        <v>477.1666666666667</v>
      </c>
      <c r="H100" s="36">
        <v>494.7666666666667</v>
      </c>
      <c r="I100" s="36">
        <v>498.28333333333336</v>
      </c>
      <c r="J100" s="36">
        <v>503.5666666666667</v>
      </c>
      <c r="K100" s="31">
        <v>493</v>
      </c>
      <c r="L100" s="31">
        <v>484.2</v>
      </c>
      <c r="M100" s="31">
        <v>3.23026</v>
      </c>
      <c r="N100" s="1"/>
      <c r="O100" s="1"/>
    </row>
    <row r="101" spans="1:15" ht="12.75" customHeight="1">
      <c r="A101" s="33">
        <v>91</v>
      </c>
      <c r="B101" s="53" t="s">
        <v>341</v>
      </c>
      <c r="C101" s="31">
        <v>4373.4</v>
      </c>
      <c r="D101" s="36">
        <v>4366.316666666667</v>
      </c>
      <c r="E101" s="36">
        <v>4334.183333333333</v>
      </c>
      <c r="F101" s="36">
        <v>4294.966666666667</v>
      </c>
      <c r="G101" s="36">
        <v>4262.833333333334</v>
      </c>
      <c r="H101" s="36">
        <v>4405.533333333333</v>
      </c>
      <c r="I101" s="36">
        <v>4437.666666666666</v>
      </c>
      <c r="J101" s="36">
        <v>4476.883333333332</v>
      </c>
      <c r="K101" s="31">
        <v>4398.45</v>
      </c>
      <c r="L101" s="31">
        <v>4327.1</v>
      </c>
      <c r="M101" s="31">
        <v>0.07265</v>
      </c>
      <c r="N101" s="1"/>
      <c r="O101" s="1"/>
    </row>
    <row r="102" spans="1:15" ht="12.75" customHeight="1">
      <c r="A102" s="33">
        <v>92</v>
      </c>
      <c r="B102" s="53" t="s">
        <v>342</v>
      </c>
      <c r="C102" s="31">
        <v>341.4</v>
      </c>
      <c r="D102" s="36">
        <v>345.15000000000003</v>
      </c>
      <c r="E102" s="36">
        <v>336.50000000000006</v>
      </c>
      <c r="F102" s="36">
        <v>331.6</v>
      </c>
      <c r="G102" s="36">
        <v>322.95000000000005</v>
      </c>
      <c r="H102" s="36">
        <v>350.05000000000007</v>
      </c>
      <c r="I102" s="36">
        <v>358.70000000000005</v>
      </c>
      <c r="J102" s="36">
        <v>363.6000000000001</v>
      </c>
      <c r="K102" s="31">
        <v>353.8</v>
      </c>
      <c r="L102" s="31">
        <v>340.25</v>
      </c>
      <c r="M102" s="31">
        <v>2.01872</v>
      </c>
      <c r="N102" s="1"/>
      <c r="O102" s="1"/>
    </row>
    <row r="103" spans="1:15" ht="12.75" customHeight="1">
      <c r="A103" s="33">
        <v>93</v>
      </c>
      <c r="B103" s="53" t="s">
        <v>343</v>
      </c>
      <c r="C103" s="31">
        <v>252.5</v>
      </c>
      <c r="D103" s="36">
        <v>252.28333333333333</v>
      </c>
      <c r="E103" s="36">
        <v>249.71666666666667</v>
      </c>
      <c r="F103" s="36">
        <v>246.93333333333334</v>
      </c>
      <c r="G103" s="36">
        <v>244.36666666666667</v>
      </c>
      <c r="H103" s="36">
        <v>255.06666666666666</v>
      </c>
      <c r="I103" s="36">
        <v>257.6333333333333</v>
      </c>
      <c r="J103" s="36">
        <v>260.41666666666663</v>
      </c>
      <c r="K103" s="31">
        <v>254.85</v>
      </c>
      <c r="L103" s="31">
        <v>249.5</v>
      </c>
      <c r="M103" s="31">
        <v>7.63548</v>
      </c>
      <c r="N103" s="1"/>
      <c r="O103" s="1"/>
    </row>
    <row r="104" spans="1:15" ht="12.75" customHeight="1">
      <c r="A104" s="33">
        <v>94</v>
      </c>
      <c r="B104" s="53" t="s">
        <v>88</v>
      </c>
      <c r="C104" s="31">
        <v>760.25</v>
      </c>
      <c r="D104" s="36">
        <v>758.35</v>
      </c>
      <c r="E104" s="36">
        <v>754</v>
      </c>
      <c r="F104" s="36">
        <v>747.75</v>
      </c>
      <c r="G104" s="36">
        <v>743.4</v>
      </c>
      <c r="H104" s="36">
        <v>764.6</v>
      </c>
      <c r="I104" s="36">
        <v>768.9500000000002</v>
      </c>
      <c r="J104" s="36">
        <v>775.2</v>
      </c>
      <c r="K104" s="31">
        <v>762.7</v>
      </c>
      <c r="L104" s="31">
        <v>752.1</v>
      </c>
      <c r="M104" s="31">
        <v>2.26162</v>
      </c>
      <c r="N104" s="1"/>
      <c r="O104" s="1"/>
    </row>
    <row r="105" spans="1:15" ht="12.75" customHeight="1">
      <c r="A105" s="33">
        <v>95</v>
      </c>
      <c r="B105" s="53" t="s">
        <v>87</v>
      </c>
      <c r="C105" s="31">
        <v>113.7</v>
      </c>
      <c r="D105" s="36">
        <v>115.28333333333335</v>
      </c>
      <c r="E105" s="36">
        <v>110.2166666666667</v>
      </c>
      <c r="F105" s="36">
        <v>106.73333333333335</v>
      </c>
      <c r="G105" s="36">
        <v>101.6666666666667</v>
      </c>
      <c r="H105" s="36">
        <v>118.7666666666667</v>
      </c>
      <c r="I105" s="36">
        <v>123.83333333333333</v>
      </c>
      <c r="J105" s="36">
        <v>127.31666666666669</v>
      </c>
      <c r="K105" s="31">
        <v>120.35</v>
      </c>
      <c r="L105" s="31">
        <v>111.8</v>
      </c>
      <c r="M105" s="31">
        <v>835.1874</v>
      </c>
      <c r="N105" s="1"/>
      <c r="O105" s="1"/>
    </row>
    <row r="106" spans="1:15" ht="12.75" customHeight="1">
      <c r="A106" s="33">
        <v>96</v>
      </c>
      <c r="B106" s="53" t="s">
        <v>813</v>
      </c>
      <c r="C106" s="31">
        <v>1363.8</v>
      </c>
      <c r="D106" s="36">
        <v>1365.2666666666667</v>
      </c>
      <c r="E106" s="36">
        <v>1340.5333333333333</v>
      </c>
      <c r="F106" s="36">
        <v>1317.2666666666667</v>
      </c>
      <c r="G106" s="36">
        <v>1292.5333333333333</v>
      </c>
      <c r="H106" s="36">
        <v>1388.5333333333333</v>
      </c>
      <c r="I106" s="36">
        <v>1413.2666666666664</v>
      </c>
      <c r="J106" s="36">
        <v>1436.5333333333333</v>
      </c>
      <c r="K106" s="31">
        <v>1390</v>
      </c>
      <c r="L106" s="31">
        <v>1342</v>
      </c>
      <c r="M106" s="31">
        <v>1.94634</v>
      </c>
      <c r="N106" s="1"/>
      <c r="O106" s="1"/>
    </row>
    <row r="107" spans="1:15" ht="12.75" customHeight="1">
      <c r="A107" s="33">
        <v>97</v>
      </c>
      <c r="B107" s="53" t="s">
        <v>344</v>
      </c>
      <c r="C107" s="31">
        <v>225.75</v>
      </c>
      <c r="D107" s="36">
        <v>225.51666666666665</v>
      </c>
      <c r="E107" s="36">
        <v>223.2833333333333</v>
      </c>
      <c r="F107" s="36">
        <v>220.81666666666666</v>
      </c>
      <c r="G107" s="36">
        <v>218.58333333333331</v>
      </c>
      <c r="H107" s="36">
        <v>227.9833333333333</v>
      </c>
      <c r="I107" s="36">
        <v>230.21666666666664</v>
      </c>
      <c r="J107" s="36">
        <v>232.68333333333328</v>
      </c>
      <c r="K107" s="31">
        <v>227.75</v>
      </c>
      <c r="L107" s="31">
        <v>223.05</v>
      </c>
      <c r="M107" s="31">
        <v>1.21652</v>
      </c>
      <c r="N107" s="1"/>
      <c r="O107" s="1"/>
    </row>
    <row r="108" spans="1:15" ht="12.75" customHeight="1">
      <c r="A108" s="33">
        <v>98</v>
      </c>
      <c r="B108" s="53" t="s">
        <v>345</v>
      </c>
      <c r="C108" s="31">
        <v>1646.2</v>
      </c>
      <c r="D108" s="36">
        <v>1634.0666666666666</v>
      </c>
      <c r="E108" s="36">
        <v>1553.1333333333332</v>
      </c>
      <c r="F108" s="36">
        <v>1460.0666666666666</v>
      </c>
      <c r="G108" s="36">
        <v>1379.1333333333332</v>
      </c>
      <c r="H108" s="36">
        <v>1727.1333333333332</v>
      </c>
      <c r="I108" s="36">
        <v>1808.0666666666666</v>
      </c>
      <c r="J108" s="36">
        <v>1901.1333333333332</v>
      </c>
      <c r="K108" s="31">
        <v>1715</v>
      </c>
      <c r="L108" s="31">
        <v>1541</v>
      </c>
      <c r="M108" s="31">
        <v>14.87608</v>
      </c>
      <c r="N108" s="1"/>
      <c r="O108" s="1"/>
    </row>
    <row r="109" spans="1:15" ht="12.75" customHeight="1">
      <c r="A109" s="33">
        <v>99</v>
      </c>
      <c r="B109" s="53" t="s">
        <v>346</v>
      </c>
      <c r="C109" s="31">
        <v>190.3</v>
      </c>
      <c r="D109" s="36">
        <v>191.20000000000002</v>
      </c>
      <c r="E109" s="36">
        <v>188.60000000000002</v>
      </c>
      <c r="F109" s="36">
        <v>186.9</v>
      </c>
      <c r="G109" s="36">
        <v>184.3</v>
      </c>
      <c r="H109" s="36">
        <v>192.90000000000003</v>
      </c>
      <c r="I109" s="36">
        <v>195.5</v>
      </c>
      <c r="J109" s="36">
        <v>197.20000000000005</v>
      </c>
      <c r="K109" s="31">
        <v>193.8</v>
      </c>
      <c r="L109" s="31">
        <v>189.5</v>
      </c>
      <c r="M109" s="31">
        <v>19.6263</v>
      </c>
      <c r="N109" s="1"/>
      <c r="O109" s="1"/>
    </row>
    <row r="110" spans="1:15" ht="12.75" customHeight="1">
      <c r="A110" s="33">
        <v>100</v>
      </c>
      <c r="B110" s="53" t="s">
        <v>347</v>
      </c>
      <c r="C110" s="31">
        <v>2275.6</v>
      </c>
      <c r="D110" s="36">
        <v>2297.9333333333334</v>
      </c>
      <c r="E110" s="36">
        <v>2240.866666666667</v>
      </c>
      <c r="F110" s="36">
        <v>2206.133333333333</v>
      </c>
      <c r="G110" s="36">
        <v>2149.0666666666666</v>
      </c>
      <c r="H110" s="36">
        <v>2332.666666666667</v>
      </c>
      <c r="I110" s="36">
        <v>2389.7333333333336</v>
      </c>
      <c r="J110" s="36">
        <v>2424.466666666667</v>
      </c>
      <c r="K110" s="31">
        <v>2355</v>
      </c>
      <c r="L110" s="31">
        <v>2263.2</v>
      </c>
      <c r="M110" s="31">
        <v>6.35431</v>
      </c>
      <c r="N110" s="1"/>
      <c r="O110" s="1"/>
    </row>
    <row r="111" spans="1:15" ht="12.75" customHeight="1">
      <c r="A111" s="33">
        <v>101</v>
      </c>
      <c r="B111" s="53" t="s">
        <v>1083</v>
      </c>
      <c r="C111" s="31">
        <v>925.4</v>
      </c>
      <c r="D111" s="36">
        <v>932.4499999999999</v>
      </c>
      <c r="E111" s="36">
        <v>914.9499999999998</v>
      </c>
      <c r="F111" s="36">
        <v>904.4999999999999</v>
      </c>
      <c r="G111" s="36">
        <v>886.9999999999998</v>
      </c>
      <c r="H111" s="36">
        <v>942.8999999999999</v>
      </c>
      <c r="I111" s="36">
        <v>960.4000000000001</v>
      </c>
      <c r="J111" s="36">
        <v>970.8499999999999</v>
      </c>
      <c r="K111" s="31">
        <v>949.95</v>
      </c>
      <c r="L111" s="31">
        <v>922</v>
      </c>
      <c r="M111" s="31">
        <v>1.8381</v>
      </c>
      <c r="N111" s="1"/>
      <c r="O111" s="1"/>
    </row>
    <row r="112" spans="1:15" ht="12.75" customHeight="1">
      <c r="A112" s="33">
        <v>102</v>
      </c>
      <c r="B112" s="53" t="s">
        <v>348</v>
      </c>
      <c r="C112" s="31">
        <v>60.8</v>
      </c>
      <c r="D112" s="36">
        <v>60.79999999999999</v>
      </c>
      <c r="E112" s="36">
        <v>60.19999999999998</v>
      </c>
      <c r="F112" s="36">
        <v>59.599999999999994</v>
      </c>
      <c r="G112" s="36">
        <v>58.999999999999986</v>
      </c>
      <c r="H112" s="36">
        <v>61.39999999999998</v>
      </c>
      <c r="I112" s="36">
        <v>61.999999999999986</v>
      </c>
      <c r="J112" s="36">
        <v>62.59999999999997</v>
      </c>
      <c r="K112" s="31">
        <v>61.4</v>
      </c>
      <c r="L112" s="31">
        <v>60.2</v>
      </c>
      <c r="M112" s="31">
        <v>62.25201</v>
      </c>
      <c r="N112" s="1"/>
      <c r="O112" s="1"/>
    </row>
    <row r="113" spans="1:15" ht="12.75" customHeight="1">
      <c r="A113" s="33">
        <v>103</v>
      </c>
      <c r="B113" s="53" t="s">
        <v>349</v>
      </c>
      <c r="C113" s="31">
        <v>2094.3</v>
      </c>
      <c r="D113" s="36">
        <v>2109</v>
      </c>
      <c r="E113" s="36">
        <v>2068.3</v>
      </c>
      <c r="F113" s="36">
        <v>2042.3000000000002</v>
      </c>
      <c r="G113" s="36">
        <v>2001.6000000000004</v>
      </c>
      <c r="H113" s="36">
        <v>2135</v>
      </c>
      <c r="I113" s="36">
        <v>2175.7</v>
      </c>
      <c r="J113" s="36">
        <v>2201.7</v>
      </c>
      <c r="K113" s="31">
        <v>2149.7</v>
      </c>
      <c r="L113" s="31">
        <v>2083</v>
      </c>
      <c r="M113" s="31">
        <v>8.45578</v>
      </c>
      <c r="N113" s="1"/>
      <c r="O113" s="1"/>
    </row>
    <row r="114" spans="1:15" ht="12.75" customHeight="1">
      <c r="A114" s="33">
        <v>104</v>
      </c>
      <c r="B114" s="53" t="s">
        <v>350</v>
      </c>
      <c r="C114" s="31">
        <v>670.95</v>
      </c>
      <c r="D114" s="36">
        <v>671.25</v>
      </c>
      <c r="E114" s="36">
        <v>665</v>
      </c>
      <c r="F114" s="36">
        <v>659.05</v>
      </c>
      <c r="G114" s="36">
        <v>652.8</v>
      </c>
      <c r="H114" s="36">
        <v>677.2</v>
      </c>
      <c r="I114" s="36">
        <v>683.45</v>
      </c>
      <c r="J114" s="36">
        <v>689.4000000000001</v>
      </c>
      <c r="K114" s="31">
        <v>677.5</v>
      </c>
      <c r="L114" s="31">
        <v>665.3</v>
      </c>
      <c r="M114" s="31">
        <v>11.33559</v>
      </c>
      <c r="N114" s="1"/>
      <c r="O114" s="1"/>
    </row>
    <row r="115" spans="1:15" ht="12.75" customHeight="1">
      <c r="A115" s="33">
        <v>105</v>
      </c>
      <c r="B115" s="53" t="s">
        <v>351</v>
      </c>
      <c r="C115" s="31">
        <v>2083.9</v>
      </c>
      <c r="D115" s="36">
        <v>2085.3</v>
      </c>
      <c r="E115" s="36">
        <v>2050.6500000000005</v>
      </c>
      <c r="F115" s="36">
        <v>2017.4000000000005</v>
      </c>
      <c r="G115" s="36">
        <v>1982.750000000001</v>
      </c>
      <c r="H115" s="36">
        <v>2118.55</v>
      </c>
      <c r="I115" s="36">
        <v>2153.2</v>
      </c>
      <c r="J115" s="36">
        <v>2186.45</v>
      </c>
      <c r="K115" s="31">
        <v>2119.95</v>
      </c>
      <c r="L115" s="31">
        <v>2052.05</v>
      </c>
      <c r="M115" s="31">
        <v>3.43142</v>
      </c>
      <c r="N115" s="1"/>
      <c r="O115" s="1"/>
    </row>
    <row r="116" spans="1:15" ht="12.75" customHeight="1">
      <c r="A116" s="33">
        <v>106</v>
      </c>
      <c r="B116" s="53" t="s">
        <v>352</v>
      </c>
      <c r="C116" s="31">
        <v>7042.8</v>
      </c>
      <c r="D116" s="36">
        <v>7085.849999999999</v>
      </c>
      <c r="E116" s="36">
        <v>6941.699999999999</v>
      </c>
      <c r="F116" s="36">
        <v>6840.599999999999</v>
      </c>
      <c r="G116" s="36">
        <v>6696.449999999999</v>
      </c>
      <c r="H116" s="36">
        <v>7186.949999999999</v>
      </c>
      <c r="I116" s="36">
        <v>7331.0999999999985</v>
      </c>
      <c r="J116" s="36">
        <v>7432.199999999999</v>
      </c>
      <c r="K116" s="31">
        <v>7230</v>
      </c>
      <c r="L116" s="31">
        <v>6984.75</v>
      </c>
      <c r="M116" s="31">
        <v>0.16593</v>
      </c>
      <c r="N116" s="1"/>
      <c r="O116" s="1"/>
    </row>
    <row r="117" spans="1:15" ht="12.75" customHeight="1">
      <c r="A117" s="33">
        <v>107</v>
      </c>
      <c r="B117" s="53" t="s">
        <v>353</v>
      </c>
      <c r="C117" s="31">
        <v>789.2</v>
      </c>
      <c r="D117" s="36">
        <v>785</v>
      </c>
      <c r="E117" s="36">
        <v>771.8</v>
      </c>
      <c r="F117" s="36">
        <v>754.4</v>
      </c>
      <c r="G117" s="36">
        <v>741.1999999999999</v>
      </c>
      <c r="H117" s="36">
        <v>802.4</v>
      </c>
      <c r="I117" s="36">
        <v>815.6</v>
      </c>
      <c r="J117" s="36">
        <v>833</v>
      </c>
      <c r="K117" s="31">
        <v>798.2</v>
      </c>
      <c r="L117" s="31">
        <v>767.6</v>
      </c>
      <c r="M117" s="31">
        <v>3.11006</v>
      </c>
      <c r="N117" s="1"/>
      <c r="O117" s="1"/>
    </row>
    <row r="118" spans="1:15" ht="12.75" customHeight="1">
      <c r="A118" s="33">
        <v>108</v>
      </c>
      <c r="B118" s="53" t="s">
        <v>89</v>
      </c>
      <c r="C118" s="31">
        <v>403.85</v>
      </c>
      <c r="D118" s="36">
        <v>402.1333333333334</v>
      </c>
      <c r="E118" s="36">
        <v>399.26666666666677</v>
      </c>
      <c r="F118" s="36">
        <v>394.6833333333334</v>
      </c>
      <c r="G118" s="36">
        <v>391.8166666666668</v>
      </c>
      <c r="H118" s="36">
        <v>406.71666666666675</v>
      </c>
      <c r="I118" s="36">
        <v>409.5833333333334</v>
      </c>
      <c r="J118" s="36">
        <v>414.16666666666674</v>
      </c>
      <c r="K118" s="31">
        <v>405</v>
      </c>
      <c r="L118" s="31">
        <v>397.55</v>
      </c>
      <c r="M118" s="31">
        <v>9.19576</v>
      </c>
      <c r="N118" s="1"/>
      <c r="O118" s="1"/>
    </row>
    <row r="119" spans="1:15" ht="12.75" customHeight="1">
      <c r="A119" s="33">
        <v>109</v>
      </c>
      <c r="B119" s="53" t="s">
        <v>354</v>
      </c>
      <c r="C119" s="31">
        <v>485</v>
      </c>
      <c r="D119" s="36">
        <v>484.01666666666665</v>
      </c>
      <c r="E119" s="36">
        <v>475.9833333333333</v>
      </c>
      <c r="F119" s="36">
        <v>466.96666666666664</v>
      </c>
      <c r="G119" s="36">
        <v>458.9333333333333</v>
      </c>
      <c r="H119" s="36">
        <v>493.0333333333333</v>
      </c>
      <c r="I119" s="36">
        <v>501.0666666666666</v>
      </c>
      <c r="J119" s="36">
        <v>510.0833333333333</v>
      </c>
      <c r="K119" s="31">
        <v>492.05</v>
      </c>
      <c r="L119" s="31">
        <v>475</v>
      </c>
      <c r="M119" s="31">
        <v>0.688</v>
      </c>
      <c r="N119" s="1"/>
      <c r="O119" s="1"/>
    </row>
    <row r="120" spans="1:15" ht="12.75" customHeight="1">
      <c r="A120" s="33">
        <v>110</v>
      </c>
      <c r="B120" s="53" t="s">
        <v>1084</v>
      </c>
      <c r="C120" s="31">
        <v>897.75</v>
      </c>
      <c r="D120" s="36">
        <v>903.5833333333334</v>
      </c>
      <c r="E120" s="36">
        <v>882.7666666666668</v>
      </c>
      <c r="F120" s="36">
        <v>867.7833333333334</v>
      </c>
      <c r="G120" s="36">
        <v>846.9666666666668</v>
      </c>
      <c r="H120" s="36">
        <v>918.5666666666667</v>
      </c>
      <c r="I120" s="36">
        <v>939.3833333333333</v>
      </c>
      <c r="J120" s="36">
        <v>954.3666666666667</v>
      </c>
      <c r="K120" s="31">
        <v>924.4</v>
      </c>
      <c r="L120" s="31">
        <v>888.6</v>
      </c>
      <c r="M120" s="31">
        <v>9.09771</v>
      </c>
      <c r="N120" s="1"/>
      <c r="O120" s="1"/>
    </row>
    <row r="121" spans="1:15" ht="12.75" customHeight="1">
      <c r="A121" s="33">
        <v>111</v>
      </c>
      <c r="B121" s="53" t="s">
        <v>355</v>
      </c>
      <c r="C121" s="31">
        <v>1116.95</v>
      </c>
      <c r="D121" s="36">
        <v>1104.6499999999999</v>
      </c>
      <c r="E121" s="36">
        <v>1089.2999999999997</v>
      </c>
      <c r="F121" s="36">
        <v>1061.6499999999999</v>
      </c>
      <c r="G121" s="36">
        <v>1046.2999999999997</v>
      </c>
      <c r="H121" s="36">
        <v>1132.2999999999997</v>
      </c>
      <c r="I121" s="36">
        <v>1147.6499999999996</v>
      </c>
      <c r="J121" s="36">
        <v>1175.2999999999997</v>
      </c>
      <c r="K121" s="31">
        <v>1120</v>
      </c>
      <c r="L121" s="31">
        <v>1077</v>
      </c>
      <c r="M121" s="31">
        <v>0.92112</v>
      </c>
      <c r="N121" s="1"/>
      <c r="O121" s="1"/>
    </row>
    <row r="122" spans="1:15" ht="12.75" customHeight="1">
      <c r="A122" s="33">
        <v>112</v>
      </c>
      <c r="B122" s="53" t="s">
        <v>90</v>
      </c>
      <c r="C122" s="31">
        <v>1262</v>
      </c>
      <c r="D122" s="36">
        <v>1255.1666666666667</v>
      </c>
      <c r="E122" s="36">
        <v>1238.3833333333334</v>
      </c>
      <c r="F122" s="36">
        <v>1214.7666666666667</v>
      </c>
      <c r="G122" s="36">
        <v>1197.9833333333333</v>
      </c>
      <c r="H122" s="36">
        <v>1278.7833333333335</v>
      </c>
      <c r="I122" s="36">
        <v>1295.5666666666668</v>
      </c>
      <c r="J122" s="36">
        <v>1319.1833333333336</v>
      </c>
      <c r="K122" s="31">
        <v>1271.95</v>
      </c>
      <c r="L122" s="31">
        <v>1231.55</v>
      </c>
      <c r="M122" s="31">
        <v>16.89316</v>
      </c>
      <c r="N122" s="1"/>
      <c r="O122" s="1"/>
    </row>
    <row r="123" spans="1:15" ht="12.75" customHeight="1">
      <c r="A123" s="33">
        <v>113</v>
      </c>
      <c r="B123" s="53" t="s">
        <v>91</v>
      </c>
      <c r="C123" s="31">
        <v>1421.1</v>
      </c>
      <c r="D123" s="36">
        <v>1411.4333333333334</v>
      </c>
      <c r="E123" s="36">
        <v>1396.9666666666667</v>
      </c>
      <c r="F123" s="36">
        <v>1372.8333333333333</v>
      </c>
      <c r="G123" s="36">
        <v>1358.3666666666666</v>
      </c>
      <c r="H123" s="36">
        <v>1435.5666666666668</v>
      </c>
      <c r="I123" s="36">
        <v>1450.0333333333335</v>
      </c>
      <c r="J123" s="36">
        <v>1474.166666666667</v>
      </c>
      <c r="K123" s="31">
        <v>1425.9</v>
      </c>
      <c r="L123" s="31">
        <v>1387.3</v>
      </c>
      <c r="M123" s="31">
        <v>32.26214</v>
      </c>
      <c r="N123" s="1"/>
      <c r="O123" s="1"/>
    </row>
    <row r="124" spans="1:15" ht="12.75" customHeight="1">
      <c r="A124" s="33">
        <v>114</v>
      </c>
      <c r="B124" s="53" t="s">
        <v>98</v>
      </c>
      <c r="C124" s="31">
        <v>153.9</v>
      </c>
      <c r="D124" s="36">
        <v>153.26666666666668</v>
      </c>
      <c r="E124" s="36">
        <v>151.88333333333335</v>
      </c>
      <c r="F124" s="36">
        <v>149.86666666666667</v>
      </c>
      <c r="G124" s="36">
        <v>148.48333333333335</v>
      </c>
      <c r="H124" s="36">
        <v>155.28333333333336</v>
      </c>
      <c r="I124" s="36">
        <v>156.66666666666669</v>
      </c>
      <c r="J124" s="36">
        <v>158.68333333333337</v>
      </c>
      <c r="K124" s="31">
        <v>154.65</v>
      </c>
      <c r="L124" s="31">
        <v>151.25</v>
      </c>
      <c r="M124" s="31">
        <v>8.09995</v>
      </c>
      <c r="N124" s="1"/>
      <c r="O124" s="1"/>
    </row>
    <row r="125" spans="1:15" ht="12.75" customHeight="1">
      <c r="A125" s="33">
        <v>115</v>
      </c>
      <c r="B125" s="53" t="s">
        <v>267</v>
      </c>
      <c r="C125" s="31">
        <v>1350.25</v>
      </c>
      <c r="D125" s="36">
        <v>1349.0333333333335</v>
      </c>
      <c r="E125" s="36">
        <v>1336.016666666667</v>
      </c>
      <c r="F125" s="36">
        <v>1321.7833333333335</v>
      </c>
      <c r="G125" s="36">
        <v>1308.766666666667</v>
      </c>
      <c r="H125" s="36">
        <v>1363.266666666667</v>
      </c>
      <c r="I125" s="36">
        <v>1376.2833333333335</v>
      </c>
      <c r="J125" s="36">
        <v>1390.516666666667</v>
      </c>
      <c r="K125" s="31">
        <v>1362.05</v>
      </c>
      <c r="L125" s="31">
        <v>1334.8</v>
      </c>
      <c r="M125" s="31">
        <v>2.44355</v>
      </c>
      <c r="N125" s="1"/>
      <c r="O125" s="1"/>
    </row>
    <row r="126" spans="1:15" ht="12.75" customHeight="1">
      <c r="A126" s="33">
        <v>116</v>
      </c>
      <c r="B126" s="53" t="s">
        <v>92</v>
      </c>
      <c r="C126" s="31">
        <v>468.3</v>
      </c>
      <c r="D126" s="36">
        <v>467.05</v>
      </c>
      <c r="E126" s="36">
        <v>459.1</v>
      </c>
      <c r="F126" s="36">
        <v>449.90000000000003</v>
      </c>
      <c r="G126" s="36">
        <v>441.95000000000005</v>
      </c>
      <c r="H126" s="36">
        <v>476.25</v>
      </c>
      <c r="I126" s="36">
        <v>484.19999999999993</v>
      </c>
      <c r="J126" s="36">
        <v>493.4</v>
      </c>
      <c r="K126" s="31">
        <v>475</v>
      </c>
      <c r="L126" s="31">
        <v>457.85</v>
      </c>
      <c r="M126" s="31">
        <v>172.32651</v>
      </c>
      <c r="N126" s="1"/>
      <c r="O126" s="1"/>
    </row>
    <row r="127" spans="1:15" ht="12.75" customHeight="1">
      <c r="A127" s="33">
        <v>117</v>
      </c>
      <c r="B127" s="53" t="s">
        <v>356</v>
      </c>
      <c r="C127" s="31">
        <v>1345.5</v>
      </c>
      <c r="D127" s="36">
        <v>1344.75</v>
      </c>
      <c r="E127" s="36">
        <v>1328.5</v>
      </c>
      <c r="F127" s="36">
        <v>1311.5</v>
      </c>
      <c r="G127" s="36">
        <v>1295.25</v>
      </c>
      <c r="H127" s="36">
        <v>1361.75</v>
      </c>
      <c r="I127" s="36">
        <v>1378</v>
      </c>
      <c r="J127" s="36">
        <v>1395</v>
      </c>
      <c r="K127" s="31">
        <v>1361</v>
      </c>
      <c r="L127" s="31">
        <v>1327.75</v>
      </c>
      <c r="M127" s="31">
        <v>34.59148</v>
      </c>
      <c r="N127" s="1"/>
      <c r="O127" s="1"/>
    </row>
    <row r="128" spans="1:15" ht="12.75" customHeight="1">
      <c r="A128" s="33">
        <v>118</v>
      </c>
      <c r="B128" s="53" t="s">
        <v>93</v>
      </c>
      <c r="C128" s="31">
        <v>4680.95</v>
      </c>
      <c r="D128" s="36">
        <v>4659.6</v>
      </c>
      <c r="E128" s="36">
        <v>4610.700000000001</v>
      </c>
      <c r="F128" s="36">
        <v>4540.450000000001</v>
      </c>
      <c r="G128" s="36">
        <v>4491.550000000001</v>
      </c>
      <c r="H128" s="36">
        <v>4729.85</v>
      </c>
      <c r="I128" s="36">
        <v>4778.75</v>
      </c>
      <c r="J128" s="36">
        <v>4849</v>
      </c>
      <c r="K128" s="31">
        <v>4708.5</v>
      </c>
      <c r="L128" s="31">
        <v>4589.35</v>
      </c>
      <c r="M128" s="31">
        <v>10.4273</v>
      </c>
      <c r="N128" s="1"/>
      <c r="O128" s="1"/>
    </row>
    <row r="129" spans="1:15" ht="12.75" customHeight="1">
      <c r="A129" s="33">
        <v>119</v>
      </c>
      <c r="B129" s="53" t="s">
        <v>94</v>
      </c>
      <c r="C129" s="31">
        <v>2686.3</v>
      </c>
      <c r="D129" s="36">
        <v>2675.133333333333</v>
      </c>
      <c r="E129" s="36">
        <v>2650.2666666666664</v>
      </c>
      <c r="F129" s="36">
        <v>2614.233333333333</v>
      </c>
      <c r="G129" s="36">
        <v>2589.3666666666663</v>
      </c>
      <c r="H129" s="36">
        <v>2711.1666666666665</v>
      </c>
      <c r="I129" s="36">
        <v>2736.0333333333333</v>
      </c>
      <c r="J129" s="36">
        <v>2772.0666666666666</v>
      </c>
      <c r="K129" s="31">
        <v>2700</v>
      </c>
      <c r="L129" s="31">
        <v>2639.1</v>
      </c>
      <c r="M129" s="31">
        <v>6.53681</v>
      </c>
      <c r="N129" s="1"/>
      <c r="O129" s="1"/>
    </row>
    <row r="130" spans="1:15" ht="12.75" customHeight="1">
      <c r="A130" s="33">
        <v>120</v>
      </c>
      <c r="B130" s="53" t="s">
        <v>357</v>
      </c>
      <c r="C130" s="31">
        <v>3285.6</v>
      </c>
      <c r="D130" s="36">
        <v>3289.5166666666664</v>
      </c>
      <c r="E130" s="36">
        <v>3250.033333333333</v>
      </c>
      <c r="F130" s="36">
        <v>3214.4666666666662</v>
      </c>
      <c r="G130" s="36">
        <v>3174.9833333333327</v>
      </c>
      <c r="H130" s="36">
        <v>3325.083333333333</v>
      </c>
      <c r="I130" s="36">
        <v>3364.5666666666666</v>
      </c>
      <c r="J130" s="36">
        <v>3400.133333333333</v>
      </c>
      <c r="K130" s="31">
        <v>3329</v>
      </c>
      <c r="L130" s="31">
        <v>3253.95</v>
      </c>
      <c r="M130" s="31">
        <v>1.16565</v>
      </c>
      <c r="N130" s="1"/>
      <c r="O130" s="1"/>
    </row>
    <row r="131" spans="1:15" ht="12.75" customHeight="1">
      <c r="A131" s="33">
        <v>121</v>
      </c>
      <c r="B131" s="53" t="s">
        <v>830</v>
      </c>
      <c r="C131" s="31">
        <v>1458.25</v>
      </c>
      <c r="D131" s="36">
        <v>1472.55</v>
      </c>
      <c r="E131" s="36">
        <v>1438.75</v>
      </c>
      <c r="F131" s="36">
        <v>1419.25</v>
      </c>
      <c r="G131" s="36">
        <v>1385.45</v>
      </c>
      <c r="H131" s="36">
        <v>1492.05</v>
      </c>
      <c r="I131" s="36">
        <v>1525.8499999999997</v>
      </c>
      <c r="J131" s="36">
        <v>1545.35</v>
      </c>
      <c r="K131" s="31">
        <v>1506.35</v>
      </c>
      <c r="L131" s="31">
        <v>1453.05</v>
      </c>
      <c r="M131" s="31">
        <v>0.4117</v>
      </c>
      <c r="N131" s="1"/>
      <c r="O131" s="1"/>
    </row>
    <row r="132" spans="1:15" ht="12.75" customHeight="1">
      <c r="A132" s="33">
        <v>122</v>
      </c>
      <c r="B132" s="53" t="s">
        <v>95</v>
      </c>
      <c r="C132" s="31">
        <v>1036.4</v>
      </c>
      <c r="D132" s="36">
        <v>1032.4833333333333</v>
      </c>
      <c r="E132" s="36">
        <v>1022.9666666666667</v>
      </c>
      <c r="F132" s="36">
        <v>1009.5333333333333</v>
      </c>
      <c r="G132" s="36">
        <v>1000.0166666666667</v>
      </c>
      <c r="H132" s="36">
        <v>1045.9166666666667</v>
      </c>
      <c r="I132" s="36">
        <v>1055.4333333333336</v>
      </c>
      <c r="J132" s="36">
        <v>1068.8666666666668</v>
      </c>
      <c r="K132" s="31">
        <v>1042</v>
      </c>
      <c r="L132" s="31">
        <v>1019.05</v>
      </c>
      <c r="M132" s="31">
        <v>10.69653</v>
      </c>
      <c r="N132" s="1"/>
      <c r="O132" s="1"/>
    </row>
    <row r="133" spans="1:15" ht="12.75" customHeight="1">
      <c r="A133" s="33">
        <v>123</v>
      </c>
      <c r="B133" s="53" t="s">
        <v>96</v>
      </c>
      <c r="C133" s="31">
        <v>1248.7</v>
      </c>
      <c r="D133" s="36">
        <v>1243.3333333333333</v>
      </c>
      <c r="E133" s="36">
        <v>1236.6666666666665</v>
      </c>
      <c r="F133" s="36">
        <v>1224.6333333333332</v>
      </c>
      <c r="G133" s="36">
        <v>1217.9666666666665</v>
      </c>
      <c r="H133" s="36">
        <v>1255.3666666666666</v>
      </c>
      <c r="I133" s="36">
        <v>1262.033333333333</v>
      </c>
      <c r="J133" s="36">
        <v>1274.0666666666666</v>
      </c>
      <c r="K133" s="31">
        <v>1250</v>
      </c>
      <c r="L133" s="31">
        <v>1231.3</v>
      </c>
      <c r="M133" s="31">
        <v>1.61486</v>
      </c>
      <c r="N133" s="1"/>
      <c r="O133" s="1"/>
    </row>
    <row r="134" spans="1:15" ht="12.75" customHeight="1">
      <c r="A134" s="33">
        <v>124</v>
      </c>
      <c r="B134" s="53" t="s">
        <v>796</v>
      </c>
      <c r="C134" s="31">
        <v>4404.35</v>
      </c>
      <c r="D134" s="36">
        <v>4393.45</v>
      </c>
      <c r="E134" s="36">
        <v>4356.9</v>
      </c>
      <c r="F134" s="36">
        <v>4309.45</v>
      </c>
      <c r="G134" s="36">
        <v>4272.9</v>
      </c>
      <c r="H134" s="36">
        <v>4440.9</v>
      </c>
      <c r="I134" s="36">
        <v>4477.450000000001</v>
      </c>
      <c r="J134" s="36">
        <v>4524.9</v>
      </c>
      <c r="K134" s="31">
        <v>4430</v>
      </c>
      <c r="L134" s="31">
        <v>4346</v>
      </c>
      <c r="M134" s="31">
        <v>0.15905</v>
      </c>
      <c r="N134" s="1"/>
      <c r="O134" s="1"/>
    </row>
    <row r="135" spans="1:15" ht="12.75" customHeight="1">
      <c r="A135" s="33">
        <v>125</v>
      </c>
      <c r="B135" s="53" t="s">
        <v>358</v>
      </c>
      <c r="C135" s="31">
        <v>1419.55</v>
      </c>
      <c r="D135" s="36">
        <v>1417.0333333333335</v>
      </c>
      <c r="E135" s="36">
        <v>1406.516666666667</v>
      </c>
      <c r="F135" s="36">
        <v>1393.4833333333336</v>
      </c>
      <c r="G135" s="36">
        <v>1382.9666666666672</v>
      </c>
      <c r="H135" s="36">
        <v>1430.066666666667</v>
      </c>
      <c r="I135" s="36">
        <v>1440.5833333333335</v>
      </c>
      <c r="J135" s="36">
        <v>1453.616666666667</v>
      </c>
      <c r="K135" s="31">
        <v>1427.55</v>
      </c>
      <c r="L135" s="31">
        <v>1404</v>
      </c>
      <c r="M135" s="31">
        <v>1.05803</v>
      </c>
      <c r="N135" s="1"/>
      <c r="O135" s="1"/>
    </row>
    <row r="136" spans="1:15" ht="12.75" customHeight="1">
      <c r="A136" s="33">
        <v>126</v>
      </c>
      <c r="B136" s="53" t="s">
        <v>97</v>
      </c>
      <c r="C136" s="31">
        <v>339.1</v>
      </c>
      <c r="D136" s="36">
        <v>337.15000000000003</v>
      </c>
      <c r="E136" s="36">
        <v>334.55000000000007</v>
      </c>
      <c r="F136" s="36">
        <v>330.00000000000006</v>
      </c>
      <c r="G136" s="36">
        <v>327.4000000000001</v>
      </c>
      <c r="H136" s="36">
        <v>341.70000000000005</v>
      </c>
      <c r="I136" s="36">
        <v>344.30000000000007</v>
      </c>
      <c r="J136" s="36">
        <v>348.85</v>
      </c>
      <c r="K136" s="31">
        <v>339.75</v>
      </c>
      <c r="L136" s="31">
        <v>332.6</v>
      </c>
      <c r="M136" s="31">
        <v>27.77003</v>
      </c>
      <c r="N136" s="1"/>
      <c r="O136" s="1"/>
    </row>
    <row r="137" spans="1:15" ht="12.75" customHeight="1">
      <c r="A137" s="33">
        <v>127</v>
      </c>
      <c r="B137" s="53" t="s">
        <v>99</v>
      </c>
      <c r="C137" s="31">
        <v>3728.5</v>
      </c>
      <c r="D137" s="36">
        <v>3723.316666666667</v>
      </c>
      <c r="E137" s="36">
        <v>3657.633333333334</v>
      </c>
      <c r="F137" s="36">
        <v>3586.766666666667</v>
      </c>
      <c r="G137" s="36">
        <v>3521.083333333334</v>
      </c>
      <c r="H137" s="36">
        <v>3794.1833333333343</v>
      </c>
      <c r="I137" s="36">
        <v>3859.8666666666677</v>
      </c>
      <c r="J137" s="36">
        <v>3930.7333333333345</v>
      </c>
      <c r="K137" s="31">
        <v>3789</v>
      </c>
      <c r="L137" s="31">
        <v>3652.45</v>
      </c>
      <c r="M137" s="31">
        <v>9.27635</v>
      </c>
      <c r="N137" s="1"/>
      <c r="O137" s="1"/>
    </row>
    <row r="138" spans="1:15" ht="12.75" customHeight="1">
      <c r="A138" s="33">
        <v>128</v>
      </c>
      <c r="B138" s="53" t="s">
        <v>359</v>
      </c>
      <c r="C138" s="31">
        <v>1764.35</v>
      </c>
      <c r="D138" s="36">
        <v>1769.8</v>
      </c>
      <c r="E138" s="36">
        <v>1740.6</v>
      </c>
      <c r="F138" s="36">
        <v>1716.85</v>
      </c>
      <c r="G138" s="36">
        <v>1687.6499999999999</v>
      </c>
      <c r="H138" s="36">
        <v>1793.55</v>
      </c>
      <c r="I138" s="36">
        <v>1822.7500000000002</v>
      </c>
      <c r="J138" s="36">
        <v>1846.5</v>
      </c>
      <c r="K138" s="31">
        <v>1799</v>
      </c>
      <c r="L138" s="31">
        <v>1746.05</v>
      </c>
      <c r="M138" s="31">
        <v>4.02647</v>
      </c>
      <c r="N138" s="1"/>
      <c r="O138" s="1"/>
    </row>
    <row r="139" spans="1:15" ht="12.75" customHeight="1">
      <c r="A139" s="33">
        <v>129</v>
      </c>
      <c r="B139" s="53" t="s">
        <v>360</v>
      </c>
      <c r="C139" s="31">
        <v>987.9</v>
      </c>
      <c r="D139" s="36">
        <v>991.6333333333333</v>
      </c>
      <c r="E139" s="36">
        <v>977.2666666666667</v>
      </c>
      <c r="F139" s="36">
        <v>966.6333333333333</v>
      </c>
      <c r="G139" s="36">
        <v>952.2666666666667</v>
      </c>
      <c r="H139" s="36">
        <v>1002.2666666666667</v>
      </c>
      <c r="I139" s="36">
        <v>1016.6333333333332</v>
      </c>
      <c r="J139" s="36">
        <v>1027.2666666666667</v>
      </c>
      <c r="K139" s="31">
        <v>1006</v>
      </c>
      <c r="L139" s="31">
        <v>981</v>
      </c>
      <c r="M139" s="31">
        <v>0.50517</v>
      </c>
      <c r="N139" s="1"/>
      <c r="O139" s="1"/>
    </row>
    <row r="140" spans="1:15" ht="12.75" customHeight="1">
      <c r="A140" s="33">
        <v>130</v>
      </c>
      <c r="B140" s="53" t="s">
        <v>106</v>
      </c>
      <c r="C140" s="31">
        <v>841.5</v>
      </c>
      <c r="D140" s="36">
        <v>838.0666666666666</v>
      </c>
      <c r="E140" s="36">
        <v>829.7833333333332</v>
      </c>
      <c r="F140" s="36">
        <v>818.0666666666666</v>
      </c>
      <c r="G140" s="36">
        <v>809.7833333333332</v>
      </c>
      <c r="H140" s="36">
        <v>849.7833333333332</v>
      </c>
      <c r="I140" s="36">
        <v>858.0666666666665</v>
      </c>
      <c r="J140" s="36">
        <v>869.7833333333332</v>
      </c>
      <c r="K140" s="31">
        <v>846.35</v>
      </c>
      <c r="L140" s="31">
        <v>826.35</v>
      </c>
      <c r="M140" s="31">
        <v>38.43468</v>
      </c>
      <c r="N140" s="1"/>
      <c r="O140" s="1"/>
    </row>
    <row r="141" spans="1:15" ht="12.75" customHeight="1">
      <c r="A141" s="33">
        <v>131</v>
      </c>
      <c r="B141" s="53" t="s">
        <v>1085</v>
      </c>
      <c r="C141" s="31">
        <v>1819.3</v>
      </c>
      <c r="D141" s="36">
        <v>1815.8666666666668</v>
      </c>
      <c r="E141" s="36">
        <v>1800.4333333333336</v>
      </c>
      <c r="F141" s="36">
        <v>1781.5666666666668</v>
      </c>
      <c r="G141" s="36">
        <v>1766.1333333333337</v>
      </c>
      <c r="H141" s="36">
        <v>1834.7333333333336</v>
      </c>
      <c r="I141" s="36">
        <v>1850.166666666667</v>
      </c>
      <c r="J141" s="36">
        <v>1869.0333333333335</v>
      </c>
      <c r="K141" s="31">
        <v>1831.3</v>
      </c>
      <c r="L141" s="31">
        <v>1797</v>
      </c>
      <c r="M141" s="31">
        <v>0.56189</v>
      </c>
      <c r="N141" s="1"/>
      <c r="O141" s="1"/>
    </row>
    <row r="142" spans="1:15" ht="12.75" customHeight="1">
      <c r="A142" s="33">
        <v>132</v>
      </c>
      <c r="B142" s="53" t="s">
        <v>100</v>
      </c>
      <c r="C142" s="31">
        <v>542.05</v>
      </c>
      <c r="D142" s="36">
        <v>542.05</v>
      </c>
      <c r="E142" s="36">
        <v>534.6999999999999</v>
      </c>
      <c r="F142" s="36">
        <v>527.35</v>
      </c>
      <c r="G142" s="36">
        <v>520</v>
      </c>
      <c r="H142" s="36">
        <v>549.3999999999999</v>
      </c>
      <c r="I142" s="36">
        <v>556.7499999999998</v>
      </c>
      <c r="J142" s="36">
        <v>564.0999999999998</v>
      </c>
      <c r="K142" s="31">
        <v>549.4</v>
      </c>
      <c r="L142" s="31">
        <v>534.7</v>
      </c>
      <c r="M142" s="31">
        <v>38.64351</v>
      </c>
      <c r="N142" s="1"/>
      <c r="O142" s="1"/>
    </row>
    <row r="143" spans="1:15" ht="12.75" customHeight="1">
      <c r="A143" s="33">
        <v>133</v>
      </c>
      <c r="B143" s="53" t="s">
        <v>101</v>
      </c>
      <c r="C143" s="31">
        <v>1789.45</v>
      </c>
      <c r="D143" s="36">
        <v>1782.6833333333334</v>
      </c>
      <c r="E143" s="36">
        <v>1768.2666666666669</v>
      </c>
      <c r="F143" s="36">
        <v>1747.0833333333335</v>
      </c>
      <c r="G143" s="36">
        <v>1732.666666666667</v>
      </c>
      <c r="H143" s="36">
        <v>1803.8666666666668</v>
      </c>
      <c r="I143" s="36">
        <v>1818.2833333333333</v>
      </c>
      <c r="J143" s="36">
        <v>1839.4666666666667</v>
      </c>
      <c r="K143" s="31">
        <v>1797.1</v>
      </c>
      <c r="L143" s="31">
        <v>1761.5</v>
      </c>
      <c r="M143" s="31">
        <v>3.13111</v>
      </c>
      <c r="N143" s="1"/>
      <c r="O143" s="1"/>
    </row>
    <row r="144" spans="1:15" ht="12.75" customHeight="1">
      <c r="A144" s="33">
        <v>134</v>
      </c>
      <c r="B144" s="53" t="s">
        <v>797</v>
      </c>
      <c r="C144" s="31">
        <v>2966.25</v>
      </c>
      <c r="D144" s="36">
        <v>2936.566666666667</v>
      </c>
      <c r="E144" s="36">
        <v>2897.733333333334</v>
      </c>
      <c r="F144" s="36">
        <v>2829.216666666667</v>
      </c>
      <c r="G144" s="36">
        <v>2790.383333333334</v>
      </c>
      <c r="H144" s="36">
        <v>3005.083333333334</v>
      </c>
      <c r="I144" s="36">
        <v>3043.916666666667</v>
      </c>
      <c r="J144" s="36">
        <v>3112.433333333334</v>
      </c>
      <c r="K144" s="31">
        <v>2975.4</v>
      </c>
      <c r="L144" s="31">
        <v>2868.05</v>
      </c>
      <c r="M144" s="31">
        <v>3.69254</v>
      </c>
      <c r="N144" s="1"/>
      <c r="O144" s="1"/>
    </row>
    <row r="145" spans="1:15" ht="12.75" customHeight="1">
      <c r="A145" s="33">
        <v>135</v>
      </c>
      <c r="B145" s="53" t="s">
        <v>361</v>
      </c>
      <c r="C145" s="31">
        <v>557.35</v>
      </c>
      <c r="D145" s="36">
        <v>555.9333333333334</v>
      </c>
      <c r="E145" s="36">
        <v>552.4166666666667</v>
      </c>
      <c r="F145" s="36">
        <v>547.4833333333333</v>
      </c>
      <c r="G145" s="36">
        <v>543.9666666666667</v>
      </c>
      <c r="H145" s="36">
        <v>560.8666666666668</v>
      </c>
      <c r="I145" s="36">
        <v>564.3833333333334</v>
      </c>
      <c r="J145" s="36">
        <v>569.3166666666668</v>
      </c>
      <c r="K145" s="31">
        <v>559.45</v>
      </c>
      <c r="L145" s="31">
        <v>551</v>
      </c>
      <c r="M145" s="31">
        <v>2.28073</v>
      </c>
      <c r="N145" s="1"/>
      <c r="O145" s="1"/>
    </row>
    <row r="146" spans="1:15" ht="12.75" customHeight="1">
      <c r="A146" s="33">
        <v>136</v>
      </c>
      <c r="B146" s="53" t="s">
        <v>102</v>
      </c>
      <c r="C146" s="31">
        <v>2448.45</v>
      </c>
      <c r="D146" s="36">
        <v>2441.8166666666666</v>
      </c>
      <c r="E146" s="36">
        <v>2428.633333333333</v>
      </c>
      <c r="F146" s="36">
        <v>2408.8166666666666</v>
      </c>
      <c r="G146" s="36">
        <v>2395.633333333333</v>
      </c>
      <c r="H146" s="36">
        <v>2461.633333333333</v>
      </c>
      <c r="I146" s="36">
        <v>2474.8166666666666</v>
      </c>
      <c r="J146" s="36">
        <v>2494.633333333333</v>
      </c>
      <c r="K146" s="31">
        <v>2455</v>
      </c>
      <c r="L146" s="31">
        <v>2422</v>
      </c>
      <c r="M146" s="31">
        <v>1.64601</v>
      </c>
      <c r="N146" s="1"/>
      <c r="O146" s="1"/>
    </row>
    <row r="147" spans="1:15" ht="12.75" customHeight="1">
      <c r="A147" s="33">
        <v>137</v>
      </c>
      <c r="B147" s="53" t="s">
        <v>268</v>
      </c>
      <c r="C147" s="31">
        <v>450.3</v>
      </c>
      <c r="D147" s="36">
        <v>451.0833333333333</v>
      </c>
      <c r="E147" s="36">
        <v>446.26666666666665</v>
      </c>
      <c r="F147" s="36">
        <v>442.23333333333335</v>
      </c>
      <c r="G147" s="36">
        <v>437.4166666666667</v>
      </c>
      <c r="H147" s="36">
        <v>455.1166666666666</v>
      </c>
      <c r="I147" s="36">
        <v>459.93333333333334</v>
      </c>
      <c r="J147" s="36">
        <v>463.9666666666666</v>
      </c>
      <c r="K147" s="31">
        <v>455.9</v>
      </c>
      <c r="L147" s="31">
        <v>447.05</v>
      </c>
      <c r="M147" s="31">
        <v>9.06119</v>
      </c>
      <c r="N147" s="1"/>
      <c r="O147" s="1"/>
    </row>
    <row r="148" spans="1:15" ht="12.75" customHeight="1">
      <c r="A148" s="33">
        <v>138</v>
      </c>
      <c r="B148" s="53" t="s">
        <v>362</v>
      </c>
      <c r="C148" s="31">
        <v>151.25</v>
      </c>
      <c r="D148" s="36">
        <v>150.9333333333333</v>
      </c>
      <c r="E148" s="36">
        <v>149.7166666666666</v>
      </c>
      <c r="F148" s="36">
        <v>148.1833333333333</v>
      </c>
      <c r="G148" s="36">
        <v>146.9666666666666</v>
      </c>
      <c r="H148" s="36">
        <v>152.4666666666666</v>
      </c>
      <c r="I148" s="36">
        <v>153.6833333333333</v>
      </c>
      <c r="J148" s="36">
        <v>155.2166666666666</v>
      </c>
      <c r="K148" s="31">
        <v>152.15</v>
      </c>
      <c r="L148" s="31">
        <v>149.4</v>
      </c>
      <c r="M148" s="31">
        <v>20.70734</v>
      </c>
      <c r="N148" s="1"/>
      <c r="O148" s="1"/>
    </row>
    <row r="149" spans="1:15" ht="12.75" customHeight="1">
      <c r="A149" s="33">
        <v>139</v>
      </c>
      <c r="B149" s="53" t="s">
        <v>103</v>
      </c>
      <c r="C149" s="31">
        <v>3931.15</v>
      </c>
      <c r="D149" s="36">
        <v>3902.0499999999997</v>
      </c>
      <c r="E149" s="36">
        <v>3859.0999999999995</v>
      </c>
      <c r="F149" s="36">
        <v>3787.0499999999997</v>
      </c>
      <c r="G149" s="36">
        <v>3744.0999999999995</v>
      </c>
      <c r="H149" s="36">
        <v>3974.0999999999995</v>
      </c>
      <c r="I149" s="36">
        <v>4017.0499999999993</v>
      </c>
      <c r="J149" s="36">
        <v>4089.0999999999995</v>
      </c>
      <c r="K149" s="31">
        <v>3945</v>
      </c>
      <c r="L149" s="31">
        <v>3830</v>
      </c>
      <c r="M149" s="31">
        <v>3.6292</v>
      </c>
      <c r="N149" s="1"/>
      <c r="O149" s="1"/>
    </row>
    <row r="150" spans="1:15" ht="12.75" customHeight="1">
      <c r="A150" s="33">
        <v>140</v>
      </c>
      <c r="B150" s="53" t="s">
        <v>104</v>
      </c>
      <c r="C150" s="31">
        <v>8259.85</v>
      </c>
      <c r="D150" s="36">
        <v>8209.683333333332</v>
      </c>
      <c r="E150" s="36">
        <v>8070.366666666665</v>
      </c>
      <c r="F150" s="36">
        <v>7880.883333333332</v>
      </c>
      <c r="G150" s="36">
        <v>7741.566666666665</v>
      </c>
      <c r="H150" s="36">
        <v>8399.166666666664</v>
      </c>
      <c r="I150" s="36">
        <v>8538.483333333334</v>
      </c>
      <c r="J150" s="36">
        <v>8727.966666666665</v>
      </c>
      <c r="K150" s="31">
        <v>8349</v>
      </c>
      <c r="L150" s="31">
        <v>8020.2</v>
      </c>
      <c r="M150" s="31">
        <v>16.42551</v>
      </c>
      <c r="N150" s="1"/>
      <c r="O150" s="1"/>
    </row>
    <row r="151" spans="1:15" ht="12.75" customHeight="1">
      <c r="A151" s="33">
        <v>141</v>
      </c>
      <c r="B151" s="53" t="s">
        <v>160</v>
      </c>
      <c r="C151" s="31">
        <v>2521.9</v>
      </c>
      <c r="D151" s="36">
        <v>2512.2999999999997</v>
      </c>
      <c r="E151" s="36">
        <v>2484.5999999999995</v>
      </c>
      <c r="F151" s="36">
        <v>2447.2999999999997</v>
      </c>
      <c r="G151" s="36">
        <v>2419.5999999999995</v>
      </c>
      <c r="H151" s="36">
        <v>2549.5999999999995</v>
      </c>
      <c r="I151" s="36">
        <v>2577.2999999999993</v>
      </c>
      <c r="J151" s="36">
        <v>2614.5999999999995</v>
      </c>
      <c r="K151" s="31">
        <v>2540</v>
      </c>
      <c r="L151" s="31">
        <v>2475</v>
      </c>
      <c r="M151" s="31">
        <v>3.46454</v>
      </c>
      <c r="N151" s="1"/>
      <c r="O151" s="1"/>
    </row>
    <row r="152" spans="1:15" ht="12.75" customHeight="1">
      <c r="A152" s="33">
        <v>142</v>
      </c>
      <c r="B152" s="53" t="s">
        <v>107</v>
      </c>
      <c r="C152" s="31">
        <v>5850.4</v>
      </c>
      <c r="D152" s="36">
        <v>5829.133333333334</v>
      </c>
      <c r="E152" s="36">
        <v>5730.266666666668</v>
      </c>
      <c r="F152" s="36">
        <v>5610.133333333334</v>
      </c>
      <c r="G152" s="36">
        <v>5511.266666666668</v>
      </c>
      <c r="H152" s="36">
        <v>5949.266666666668</v>
      </c>
      <c r="I152" s="36">
        <v>6048.133333333335</v>
      </c>
      <c r="J152" s="36">
        <v>6168.266666666668</v>
      </c>
      <c r="K152" s="31">
        <v>5928</v>
      </c>
      <c r="L152" s="31">
        <v>5709</v>
      </c>
      <c r="M152" s="31">
        <v>7.32097</v>
      </c>
      <c r="N152" s="1"/>
      <c r="O152" s="1"/>
    </row>
    <row r="153" spans="1:15" ht="12.75" customHeight="1">
      <c r="A153" s="33">
        <v>143</v>
      </c>
      <c r="B153" s="53" t="s">
        <v>363</v>
      </c>
      <c r="C153" s="31">
        <v>631.3</v>
      </c>
      <c r="D153" s="36">
        <v>629.7666666666667</v>
      </c>
      <c r="E153" s="36">
        <v>619.0333333333333</v>
      </c>
      <c r="F153" s="36">
        <v>606.7666666666667</v>
      </c>
      <c r="G153" s="36">
        <v>596.0333333333333</v>
      </c>
      <c r="H153" s="36">
        <v>642.0333333333333</v>
      </c>
      <c r="I153" s="36">
        <v>652.7666666666667</v>
      </c>
      <c r="J153" s="36">
        <v>665.0333333333333</v>
      </c>
      <c r="K153" s="31">
        <v>640.5</v>
      </c>
      <c r="L153" s="31">
        <v>617.5</v>
      </c>
      <c r="M153" s="31">
        <v>4.5388</v>
      </c>
      <c r="N153" s="1"/>
      <c r="O153" s="1"/>
    </row>
    <row r="154" spans="1:15" ht="12.75" customHeight="1">
      <c r="A154" s="33">
        <v>144</v>
      </c>
      <c r="B154" s="53" t="s">
        <v>364</v>
      </c>
      <c r="C154" s="31">
        <v>481.65</v>
      </c>
      <c r="D154" s="36">
        <v>484.51666666666665</v>
      </c>
      <c r="E154" s="36">
        <v>475.1333333333333</v>
      </c>
      <c r="F154" s="36">
        <v>468.6166666666667</v>
      </c>
      <c r="G154" s="36">
        <v>459.23333333333335</v>
      </c>
      <c r="H154" s="36">
        <v>491.0333333333333</v>
      </c>
      <c r="I154" s="36">
        <v>500.41666666666663</v>
      </c>
      <c r="J154" s="36">
        <v>506.9333333333333</v>
      </c>
      <c r="K154" s="31">
        <v>493.9</v>
      </c>
      <c r="L154" s="31">
        <v>478</v>
      </c>
      <c r="M154" s="31">
        <v>5.5549</v>
      </c>
      <c r="N154" s="1"/>
      <c r="O154" s="1"/>
    </row>
    <row r="155" spans="1:15" ht="12.75" customHeight="1">
      <c r="A155" s="33">
        <v>145</v>
      </c>
      <c r="B155" s="53" t="s">
        <v>365</v>
      </c>
      <c r="C155" s="31">
        <v>190</v>
      </c>
      <c r="D155" s="36">
        <v>188.61666666666667</v>
      </c>
      <c r="E155" s="36">
        <v>186.73333333333335</v>
      </c>
      <c r="F155" s="36">
        <v>183.46666666666667</v>
      </c>
      <c r="G155" s="36">
        <v>181.58333333333334</v>
      </c>
      <c r="H155" s="36">
        <v>191.88333333333335</v>
      </c>
      <c r="I155" s="36">
        <v>193.76666666666668</v>
      </c>
      <c r="J155" s="36">
        <v>197.03333333333336</v>
      </c>
      <c r="K155" s="31">
        <v>190.5</v>
      </c>
      <c r="L155" s="31">
        <v>185.35</v>
      </c>
      <c r="M155" s="31">
        <v>4.04467</v>
      </c>
      <c r="N155" s="1"/>
      <c r="O155" s="1"/>
    </row>
    <row r="156" spans="1:15" ht="12.75" customHeight="1">
      <c r="A156" s="33">
        <v>146</v>
      </c>
      <c r="B156" s="53" t="s">
        <v>366</v>
      </c>
      <c r="C156" s="31">
        <v>44.1</v>
      </c>
      <c r="D156" s="36">
        <v>44.01666666666667</v>
      </c>
      <c r="E156" s="36">
        <v>43.58333333333334</v>
      </c>
      <c r="F156" s="36">
        <v>43.06666666666667</v>
      </c>
      <c r="G156" s="36">
        <v>42.63333333333334</v>
      </c>
      <c r="H156" s="36">
        <v>44.533333333333346</v>
      </c>
      <c r="I156" s="36">
        <v>44.96666666666667</v>
      </c>
      <c r="J156" s="36">
        <v>45.48333333333335</v>
      </c>
      <c r="K156" s="31">
        <v>44.45</v>
      </c>
      <c r="L156" s="31">
        <v>43.5</v>
      </c>
      <c r="M156" s="31">
        <v>67.21294</v>
      </c>
      <c r="N156" s="1"/>
      <c r="O156" s="1"/>
    </row>
    <row r="157" spans="1:15" ht="12.75" customHeight="1">
      <c r="A157" s="33">
        <v>147</v>
      </c>
      <c r="B157" s="53" t="s">
        <v>108</v>
      </c>
      <c r="C157" s="31">
        <v>4681.75</v>
      </c>
      <c r="D157" s="36">
        <v>4640.933333333333</v>
      </c>
      <c r="E157" s="36">
        <v>4583.916666666667</v>
      </c>
      <c r="F157" s="36">
        <v>4486.083333333334</v>
      </c>
      <c r="G157" s="36">
        <v>4429.0666666666675</v>
      </c>
      <c r="H157" s="36">
        <v>4738.766666666666</v>
      </c>
      <c r="I157" s="36">
        <v>4795.783333333333</v>
      </c>
      <c r="J157" s="36">
        <v>4893.616666666666</v>
      </c>
      <c r="K157" s="31">
        <v>4697.95</v>
      </c>
      <c r="L157" s="31">
        <v>4543.1</v>
      </c>
      <c r="M157" s="31">
        <v>8.45652</v>
      </c>
      <c r="N157" s="1"/>
      <c r="O157" s="1"/>
    </row>
    <row r="158" spans="1:15" ht="12.75" customHeight="1">
      <c r="A158" s="33">
        <v>148</v>
      </c>
      <c r="B158" s="53" t="s">
        <v>1086</v>
      </c>
      <c r="C158" s="31">
        <v>1144.55</v>
      </c>
      <c r="D158" s="36">
        <v>1130.5</v>
      </c>
      <c r="E158" s="36">
        <v>1111.25</v>
      </c>
      <c r="F158" s="36">
        <v>1077.95</v>
      </c>
      <c r="G158" s="36">
        <v>1058.7</v>
      </c>
      <c r="H158" s="36">
        <v>1163.8</v>
      </c>
      <c r="I158" s="36">
        <v>1183.05</v>
      </c>
      <c r="J158" s="36">
        <v>1216.35</v>
      </c>
      <c r="K158" s="31">
        <v>1149.75</v>
      </c>
      <c r="L158" s="31">
        <v>1097.2</v>
      </c>
      <c r="M158" s="31">
        <v>5.23367</v>
      </c>
      <c r="N158" s="1"/>
      <c r="O158" s="1"/>
    </row>
    <row r="159" spans="1:15" ht="12.75" customHeight="1">
      <c r="A159" s="33">
        <v>149</v>
      </c>
      <c r="B159" s="53" t="s">
        <v>367</v>
      </c>
      <c r="C159" s="31">
        <v>624.25</v>
      </c>
      <c r="D159" s="36">
        <v>623.25</v>
      </c>
      <c r="E159" s="36">
        <v>619.5</v>
      </c>
      <c r="F159" s="36">
        <v>614.75</v>
      </c>
      <c r="G159" s="36">
        <v>611</v>
      </c>
      <c r="H159" s="36">
        <v>628</v>
      </c>
      <c r="I159" s="36">
        <v>631.75</v>
      </c>
      <c r="J159" s="36">
        <v>636.5</v>
      </c>
      <c r="K159" s="31">
        <v>627</v>
      </c>
      <c r="L159" s="31">
        <v>618.5</v>
      </c>
      <c r="M159" s="31">
        <v>1.10905</v>
      </c>
      <c r="N159" s="1"/>
      <c r="O159" s="1"/>
    </row>
    <row r="160" spans="1:15" ht="12.75" customHeight="1">
      <c r="A160" s="33">
        <v>150</v>
      </c>
      <c r="B160" s="53" t="s">
        <v>269</v>
      </c>
      <c r="C160" s="31">
        <v>522.35</v>
      </c>
      <c r="D160" s="36">
        <v>522.15</v>
      </c>
      <c r="E160" s="36">
        <v>516.3</v>
      </c>
      <c r="F160" s="36">
        <v>510.25</v>
      </c>
      <c r="G160" s="36">
        <v>504.4</v>
      </c>
      <c r="H160" s="36">
        <v>528.1999999999999</v>
      </c>
      <c r="I160" s="36">
        <v>534.0500000000001</v>
      </c>
      <c r="J160" s="36">
        <v>540.0999999999999</v>
      </c>
      <c r="K160" s="31">
        <v>528</v>
      </c>
      <c r="L160" s="31">
        <v>516.1</v>
      </c>
      <c r="M160" s="31">
        <v>2.21893</v>
      </c>
      <c r="N160" s="1"/>
      <c r="O160" s="1"/>
    </row>
    <row r="161" spans="1:15" ht="12.75" customHeight="1">
      <c r="A161" s="33">
        <v>151</v>
      </c>
      <c r="B161" s="53" t="s">
        <v>368</v>
      </c>
      <c r="C161" s="31">
        <v>2025.7</v>
      </c>
      <c r="D161" s="36">
        <v>2034.5833333333333</v>
      </c>
      <c r="E161" s="36">
        <v>2002.1666666666665</v>
      </c>
      <c r="F161" s="36">
        <v>1978.6333333333332</v>
      </c>
      <c r="G161" s="36">
        <v>1946.2166666666665</v>
      </c>
      <c r="H161" s="36">
        <v>2058.116666666667</v>
      </c>
      <c r="I161" s="36">
        <v>2090.533333333333</v>
      </c>
      <c r="J161" s="36">
        <v>2114.0666666666666</v>
      </c>
      <c r="K161" s="31">
        <v>2067</v>
      </c>
      <c r="L161" s="31">
        <v>2011.05</v>
      </c>
      <c r="M161" s="31">
        <v>0.50692</v>
      </c>
      <c r="N161" s="1"/>
      <c r="O161" s="1"/>
    </row>
    <row r="162" spans="1:15" ht="12.75" customHeight="1">
      <c r="A162" s="33">
        <v>152</v>
      </c>
      <c r="B162" s="53" t="s">
        <v>369</v>
      </c>
      <c r="C162" s="31">
        <v>254.1</v>
      </c>
      <c r="D162" s="36">
        <v>253.51666666666665</v>
      </c>
      <c r="E162" s="36">
        <v>248.63333333333333</v>
      </c>
      <c r="F162" s="36">
        <v>243.16666666666669</v>
      </c>
      <c r="G162" s="36">
        <v>238.28333333333336</v>
      </c>
      <c r="H162" s="36">
        <v>258.9833333333333</v>
      </c>
      <c r="I162" s="36">
        <v>263.8666666666666</v>
      </c>
      <c r="J162" s="36">
        <v>269.33333333333326</v>
      </c>
      <c r="K162" s="31">
        <v>258.4</v>
      </c>
      <c r="L162" s="31">
        <v>248.05</v>
      </c>
      <c r="M162" s="31">
        <v>150.06873</v>
      </c>
      <c r="N162" s="1"/>
      <c r="O162" s="1"/>
    </row>
    <row r="163" spans="1:15" ht="12.75" customHeight="1">
      <c r="A163" s="33">
        <v>153</v>
      </c>
      <c r="B163" s="53" t="s">
        <v>370</v>
      </c>
      <c r="C163" s="31">
        <v>94.05</v>
      </c>
      <c r="D163" s="36">
        <v>93.76666666666667</v>
      </c>
      <c r="E163" s="36">
        <v>93.08333333333333</v>
      </c>
      <c r="F163" s="36">
        <v>92.11666666666666</v>
      </c>
      <c r="G163" s="36">
        <v>91.43333333333332</v>
      </c>
      <c r="H163" s="36">
        <v>94.73333333333333</v>
      </c>
      <c r="I163" s="36">
        <v>95.41666666666667</v>
      </c>
      <c r="J163" s="36">
        <v>96.38333333333334</v>
      </c>
      <c r="K163" s="31">
        <v>94.45</v>
      </c>
      <c r="L163" s="31">
        <v>92.8</v>
      </c>
      <c r="M163" s="31">
        <v>18.45321</v>
      </c>
      <c r="N163" s="1"/>
      <c r="O163" s="1"/>
    </row>
    <row r="164" spans="1:15" ht="12.75" customHeight="1">
      <c r="A164" s="33">
        <v>154</v>
      </c>
      <c r="B164" s="53" t="s">
        <v>798</v>
      </c>
      <c r="C164" s="31">
        <v>880.7</v>
      </c>
      <c r="D164" s="36">
        <v>887.2833333333333</v>
      </c>
      <c r="E164" s="36">
        <v>868.5666666666666</v>
      </c>
      <c r="F164" s="36">
        <v>856.4333333333333</v>
      </c>
      <c r="G164" s="36">
        <v>837.7166666666666</v>
      </c>
      <c r="H164" s="36">
        <v>899.4166666666666</v>
      </c>
      <c r="I164" s="36">
        <v>918.1333333333333</v>
      </c>
      <c r="J164" s="36">
        <v>930.2666666666667</v>
      </c>
      <c r="K164" s="31">
        <v>906</v>
      </c>
      <c r="L164" s="31">
        <v>875.15</v>
      </c>
      <c r="M164" s="31">
        <v>0.82697</v>
      </c>
      <c r="N164" s="1"/>
      <c r="O164" s="1"/>
    </row>
    <row r="165" spans="1:15" ht="12.75" customHeight="1">
      <c r="A165" s="33">
        <v>155</v>
      </c>
      <c r="B165" s="53" t="s">
        <v>109</v>
      </c>
      <c r="C165" s="31">
        <v>3748.55</v>
      </c>
      <c r="D165" s="36">
        <v>3714.466666666667</v>
      </c>
      <c r="E165" s="36">
        <v>3674.533333333334</v>
      </c>
      <c r="F165" s="36">
        <v>3600.516666666667</v>
      </c>
      <c r="G165" s="36">
        <v>3560.583333333334</v>
      </c>
      <c r="H165" s="36">
        <v>3788.4833333333345</v>
      </c>
      <c r="I165" s="36">
        <v>3828.416666666667</v>
      </c>
      <c r="J165" s="36">
        <v>3902.4333333333348</v>
      </c>
      <c r="K165" s="31">
        <v>3754.4</v>
      </c>
      <c r="L165" s="31">
        <v>3640.45</v>
      </c>
      <c r="M165" s="31">
        <v>3.03351</v>
      </c>
      <c r="N165" s="1"/>
      <c r="O165" s="1"/>
    </row>
    <row r="166" spans="1:15" ht="12.75" customHeight="1">
      <c r="A166" s="33">
        <v>156</v>
      </c>
      <c r="B166" s="53" t="s">
        <v>110</v>
      </c>
      <c r="C166" s="31">
        <v>473.2</v>
      </c>
      <c r="D166" s="36">
        <v>469.93333333333334</v>
      </c>
      <c r="E166" s="36">
        <v>463.56666666666666</v>
      </c>
      <c r="F166" s="36">
        <v>453.93333333333334</v>
      </c>
      <c r="G166" s="36">
        <v>447.56666666666666</v>
      </c>
      <c r="H166" s="36">
        <v>479.56666666666666</v>
      </c>
      <c r="I166" s="36">
        <v>485.93333333333334</v>
      </c>
      <c r="J166" s="36">
        <v>495.56666666666666</v>
      </c>
      <c r="K166" s="31">
        <v>476.3</v>
      </c>
      <c r="L166" s="31">
        <v>460.3</v>
      </c>
      <c r="M166" s="31">
        <v>56.43074</v>
      </c>
      <c r="N166" s="1"/>
      <c r="O166" s="1"/>
    </row>
    <row r="167" spans="1:15" ht="12.75" customHeight="1">
      <c r="A167" s="33">
        <v>157</v>
      </c>
      <c r="B167" s="53" t="s">
        <v>371</v>
      </c>
      <c r="C167" s="31">
        <v>472.8</v>
      </c>
      <c r="D167" s="36">
        <v>467.3833333333334</v>
      </c>
      <c r="E167" s="36">
        <v>456.91666666666674</v>
      </c>
      <c r="F167" s="36">
        <v>441.03333333333336</v>
      </c>
      <c r="G167" s="36">
        <v>430.5666666666667</v>
      </c>
      <c r="H167" s="36">
        <v>483.26666666666677</v>
      </c>
      <c r="I167" s="36">
        <v>493.73333333333335</v>
      </c>
      <c r="J167" s="36">
        <v>509.6166666666668</v>
      </c>
      <c r="K167" s="31">
        <v>477.85</v>
      </c>
      <c r="L167" s="31">
        <v>451.5</v>
      </c>
      <c r="M167" s="31">
        <v>8.07604</v>
      </c>
      <c r="N167" s="1"/>
      <c r="O167" s="1"/>
    </row>
    <row r="168" spans="1:15" ht="12.75" customHeight="1">
      <c r="A168" s="33">
        <v>158</v>
      </c>
      <c r="B168" s="53" t="s">
        <v>270</v>
      </c>
      <c r="C168" s="31">
        <v>172.5</v>
      </c>
      <c r="D168" s="36">
        <v>171.5666666666667</v>
      </c>
      <c r="E168" s="36">
        <v>169.63333333333338</v>
      </c>
      <c r="F168" s="36">
        <v>166.76666666666668</v>
      </c>
      <c r="G168" s="36">
        <v>164.83333333333337</v>
      </c>
      <c r="H168" s="36">
        <v>174.4333333333334</v>
      </c>
      <c r="I168" s="36">
        <v>176.36666666666673</v>
      </c>
      <c r="J168" s="36">
        <v>179.2333333333334</v>
      </c>
      <c r="K168" s="31">
        <v>173.5</v>
      </c>
      <c r="L168" s="31">
        <v>168.7</v>
      </c>
      <c r="M168" s="31">
        <v>39.93396</v>
      </c>
      <c r="N168" s="1"/>
      <c r="O168" s="1"/>
    </row>
    <row r="169" spans="1:15" ht="12.75" customHeight="1">
      <c r="A169" s="33">
        <v>159</v>
      </c>
      <c r="B169" s="53" t="s">
        <v>111</v>
      </c>
      <c r="C169" s="31">
        <v>164.1</v>
      </c>
      <c r="D169" s="36">
        <v>163.53333333333333</v>
      </c>
      <c r="E169" s="36">
        <v>162.26666666666665</v>
      </c>
      <c r="F169" s="36">
        <v>160.4333333333333</v>
      </c>
      <c r="G169" s="36">
        <v>159.16666666666663</v>
      </c>
      <c r="H169" s="36">
        <v>165.36666666666667</v>
      </c>
      <c r="I169" s="36">
        <v>166.63333333333338</v>
      </c>
      <c r="J169" s="36">
        <v>168.4666666666667</v>
      </c>
      <c r="K169" s="31">
        <v>164.8</v>
      </c>
      <c r="L169" s="31">
        <v>161.7</v>
      </c>
      <c r="M169" s="31">
        <v>75.23851</v>
      </c>
      <c r="N169" s="1"/>
      <c r="O169" s="1"/>
    </row>
    <row r="170" spans="1:15" ht="12.75" customHeight="1">
      <c r="A170" s="33">
        <v>160</v>
      </c>
      <c r="B170" s="53" t="s">
        <v>372</v>
      </c>
      <c r="C170" s="31">
        <v>675.85</v>
      </c>
      <c r="D170" s="36">
        <v>676.6833333333333</v>
      </c>
      <c r="E170" s="36">
        <v>651.9666666666666</v>
      </c>
      <c r="F170" s="36">
        <v>628.0833333333333</v>
      </c>
      <c r="G170" s="36">
        <v>603.3666666666666</v>
      </c>
      <c r="H170" s="36">
        <v>700.5666666666666</v>
      </c>
      <c r="I170" s="36">
        <v>725.2833333333333</v>
      </c>
      <c r="J170" s="36">
        <v>749.1666666666666</v>
      </c>
      <c r="K170" s="31">
        <v>701.4</v>
      </c>
      <c r="L170" s="31">
        <v>652.8</v>
      </c>
      <c r="M170" s="31">
        <v>5.80338</v>
      </c>
      <c r="N170" s="1"/>
      <c r="O170" s="1"/>
    </row>
    <row r="171" spans="1:15" ht="12.75" customHeight="1">
      <c r="A171" s="33">
        <v>161</v>
      </c>
      <c r="B171" s="53" t="s">
        <v>373</v>
      </c>
      <c r="C171" s="31">
        <v>4410.2</v>
      </c>
      <c r="D171" s="36">
        <v>4411.733333333334</v>
      </c>
      <c r="E171" s="36">
        <v>4379.466666666667</v>
      </c>
      <c r="F171" s="36">
        <v>4348.733333333334</v>
      </c>
      <c r="G171" s="36">
        <v>4316.466666666667</v>
      </c>
      <c r="H171" s="36">
        <v>4442.466666666667</v>
      </c>
      <c r="I171" s="36">
        <v>4474.733333333334</v>
      </c>
      <c r="J171" s="36">
        <v>4505.466666666667</v>
      </c>
      <c r="K171" s="31">
        <v>4444</v>
      </c>
      <c r="L171" s="31">
        <v>4381</v>
      </c>
      <c r="M171" s="31">
        <v>0.15617</v>
      </c>
      <c r="N171" s="1"/>
      <c r="O171" s="1"/>
    </row>
    <row r="172" spans="1:15" ht="12.75" customHeight="1">
      <c r="A172" s="33">
        <v>162</v>
      </c>
      <c r="B172" s="53" t="s">
        <v>374</v>
      </c>
      <c r="C172" s="31">
        <v>1039.7</v>
      </c>
      <c r="D172" s="36">
        <v>1043.15</v>
      </c>
      <c r="E172" s="36">
        <v>1031.9</v>
      </c>
      <c r="F172" s="36">
        <v>1024.1</v>
      </c>
      <c r="G172" s="36">
        <v>1012.8499999999999</v>
      </c>
      <c r="H172" s="36">
        <v>1050.9500000000003</v>
      </c>
      <c r="I172" s="36">
        <v>1062.2000000000003</v>
      </c>
      <c r="J172" s="36">
        <v>1070.0000000000005</v>
      </c>
      <c r="K172" s="31">
        <v>1054.4</v>
      </c>
      <c r="L172" s="31">
        <v>1035.35</v>
      </c>
      <c r="M172" s="31">
        <v>0.73137</v>
      </c>
      <c r="N172" s="1"/>
      <c r="O172" s="1"/>
    </row>
    <row r="173" spans="1:15" ht="12.75" customHeight="1">
      <c r="A173" s="33">
        <v>163</v>
      </c>
      <c r="B173" s="53" t="s">
        <v>375</v>
      </c>
      <c r="C173" s="31">
        <v>295.45</v>
      </c>
      <c r="D173" s="36">
        <v>298.41666666666663</v>
      </c>
      <c r="E173" s="36">
        <v>289.6833333333333</v>
      </c>
      <c r="F173" s="36">
        <v>283.91666666666663</v>
      </c>
      <c r="G173" s="36">
        <v>275.1833333333333</v>
      </c>
      <c r="H173" s="36">
        <v>304.1833333333333</v>
      </c>
      <c r="I173" s="36">
        <v>312.91666666666663</v>
      </c>
      <c r="J173" s="36">
        <v>318.6833333333333</v>
      </c>
      <c r="K173" s="31">
        <v>307.15</v>
      </c>
      <c r="L173" s="31">
        <v>292.65</v>
      </c>
      <c r="M173" s="31">
        <v>16.17842</v>
      </c>
      <c r="N173" s="1"/>
      <c r="O173" s="1"/>
    </row>
    <row r="174" spans="1:15" ht="12.75" customHeight="1">
      <c r="A174" s="33">
        <v>164</v>
      </c>
      <c r="B174" s="53" t="s">
        <v>376</v>
      </c>
      <c r="C174" s="31">
        <v>199.25</v>
      </c>
      <c r="D174" s="36">
        <v>198.98333333333335</v>
      </c>
      <c r="E174" s="36">
        <v>196.5666666666667</v>
      </c>
      <c r="F174" s="36">
        <v>193.88333333333335</v>
      </c>
      <c r="G174" s="36">
        <v>191.4666666666667</v>
      </c>
      <c r="H174" s="36">
        <v>201.66666666666669</v>
      </c>
      <c r="I174" s="36">
        <v>204.08333333333331</v>
      </c>
      <c r="J174" s="36">
        <v>206.76666666666668</v>
      </c>
      <c r="K174" s="31">
        <v>201.4</v>
      </c>
      <c r="L174" s="31">
        <v>196.3</v>
      </c>
      <c r="M174" s="31">
        <v>18.44351</v>
      </c>
      <c r="N174" s="1"/>
      <c r="O174" s="1"/>
    </row>
    <row r="175" spans="1:15" ht="12.75" customHeight="1">
      <c r="A175" s="33">
        <v>165</v>
      </c>
      <c r="B175" s="53" t="s">
        <v>799</v>
      </c>
      <c r="C175" s="31">
        <v>741.8</v>
      </c>
      <c r="D175" s="36">
        <v>748.0666666666666</v>
      </c>
      <c r="E175" s="36">
        <v>732.3333333333333</v>
      </c>
      <c r="F175" s="36">
        <v>722.8666666666667</v>
      </c>
      <c r="G175" s="36">
        <v>707.1333333333333</v>
      </c>
      <c r="H175" s="36">
        <v>757.5333333333332</v>
      </c>
      <c r="I175" s="36">
        <v>773.2666666666665</v>
      </c>
      <c r="J175" s="36">
        <v>782.7333333333331</v>
      </c>
      <c r="K175" s="31">
        <v>763.8</v>
      </c>
      <c r="L175" s="31">
        <v>738.6</v>
      </c>
      <c r="M175" s="31">
        <v>4.23352</v>
      </c>
      <c r="N175" s="1"/>
      <c r="O175" s="1"/>
    </row>
    <row r="176" spans="1:15" ht="12.75" customHeight="1">
      <c r="A176" s="33">
        <v>166</v>
      </c>
      <c r="B176" s="53" t="s">
        <v>271</v>
      </c>
      <c r="C176" s="31">
        <v>448.85</v>
      </c>
      <c r="D176" s="36">
        <v>446.26666666666665</v>
      </c>
      <c r="E176" s="36">
        <v>441.0333333333333</v>
      </c>
      <c r="F176" s="36">
        <v>433.21666666666664</v>
      </c>
      <c r="G176" s="36">
        <v>427.9833333333333</v>
      </c>
      <c r="H176" s="36">
        <v>454.0833333333333</v>
      </c>
      <c r="I176" s="36">
        <v>459.31666666666666</v>
      </c>
      <c r="J176" s="36">
        <v>467.1333333333333</v>
      </c>
      <c r="K176" s="31">
        <v>451.5</v>
      </c>
      <c r="L176" s="31">
        <v>438.45</v>
      </c>
      <c r="M176" s="31">
        <v>11.85784</v>
      </c>
      <c r="N176" s="1"/>
      <c r="O176" s="1"/>
    </row>
    <row r="177" spans="1:15" ht="12.75" customHeight="1">
      <c r="A177" s="33">
        <v>167</v>
      </c>
      <c r="B177" s="53" t="s">
        <v>112</v>
      </c>
      <c r="C177" s="31">
        <v>195.45</v>
      </c>
      <c r="D177" s="36">
        <v>196.4</v>
      </c>
      <c r="E177" s="36">
        <v>190.05</v>
      </c>
      <c r="F177" s="36">
        <v>184.65</v>
      </c>
      <c r="G177" s="36">
        <v>178.3</v>
      </c>
      <c r="H177" s="36">
        <v>201.8</v>
      </c>
      <c r="I177" s="36">
        <v>208.14999999999998</v>
      </c>
      <c r="J177" s="36">
        <v>213.55</v>
      </c>
      <c r="K177" s="31">
        <v>202.75</v>
      </c>
      <c r="L177" s="31">
        <v>191</v>
      </c>
      <c r="M177" s="31">
        <v>320.45529</v>
      </c>
      <c r="N177" s="1"/>
      <c r="O177" s="1"/>
    </row>
    <row r="178" spans="1:15" ht="12.75" customHeight="1">
      <c r="A178" s="33">
        <v>168</v>
      </c>
      <c r="B178" s="53" t="s">
        <v>377</v>
      </c>
      <c r="C178" s="31">
        <v>1400.9</v>
      </c>
      <c r="D178" s="36">
        <v>1388.5333333333335</v>
      </c>
      <c r="E178" s="36">
        <v>1364.066666666667</v>
      </c>
      <c r="F178" s="36">
        <v>1327.2333333333336</v>
      </c>
      <c r="G178" s="36">
        <v>1302.766666666667</v>
      </c>
      <c r="H178" s="36">
        <v>1425.366666666667</v>
      </c>
      <c r="I178" s="36">
        <v>1449.8333333333337</v>
      </c>
      <c r="J178" s="36">
        <v>1486.666666666667</v>
      </c>
      <c r="K178" s="31">
        <v>1413</v>
      </c>
      <c r="L178" s="31">
        <v>1351.7</v>
      </c>
      <c r="M178" s="31">
        <v>0.75054</v>
      </c>
      <c r="N178" s="1"/>
      <c r="O178" s="1"/>
    </row>
    <row r="179" spans="1:15" ht="12.75" customHeight="1">
      <c r="A179" s="33">
        <v>169</v>
      </c>
      <c r="B179" s="53" t="s">
        <v>115</v>
      </c>
      <c r="C179" s="31">
        <v>82.95</v>
      </c>
      <c r="D179" s="36">
        <v>83.46666666666665</v>
      </c>
      <c r="E179" s="36">
        <v>81.93333333333331</v>
      </c>
      <c r="F179" s="36">
        <v>80.91666666666666</v>
      </c>
      <c r="G179" s="36">
        <v>79.38333333333331</v>
      </c>
      <c r="H179" s="36">
        <v>84.4833333333333</v>
      </c>
      <c r="I179" s="36">
        <v>86.01666666666664</v>
      </c>
      <c r="J179" s="36">
        <v>87.0333333333333</v>
      </c>
      <c r="K179" s="31">
        <v>85</v>
      </c>
      <c r="L179" s="31">
        <v>82.45</v>
      </c>
      <c r="M179" s="31">
        <v>94.18488</v>
      </c>
      <c r="N179" s="1"/>
      <c r="O179" s="1"/>
    </row>
    <row r="180" spans="1:15" ht="12.75" customHeight="1">
      <c r="A180" s="33">
        <v>170</v>
      </c>
      <c r="B180" s="53" t="s">
        <v>785</v>
      </c>
      <c r="C180" s="31">
        <v>990.9</v>
      </c>
      <c r="D180" s="36">
        <v>986.5500000000001</v>
      </c>
      <c r="E180" s="36">
        <v>977.3500000000001</v>
      </c>
      <c r="F180" s="36">
        <v>963.8000000000001</v>
      </c>
      <c r="G180" s="36">
        <v>954.6000000000001</v>
      </c>
      <c r="H180" s="36">
        <v>1000.1000000000001</v>
      </c>
      <c r="I180" s="36">
        <v>1009.3000000000002</v>
      </c>
      <c r="J180" s="36">
        <v>1022.8500000000001</v>
      </c>
      <c r="K180" s="31">
        <v>995.75</v>
      </c>
      <c r="L180" s="31">
        <v>973</v>
      </c>
      <c r="M180" s="31">
        <v>10.10615</v>
      </c>
      <c r="N180" s="1"/>
      <c r="O180" s="1"/>
    </row>
    <row r="181" spans="1:15" ht="12.75" customHeight="1">
      <c r="A181" s="33">
        <v>171</v>
      </c>
      <c r="B181" s="53" t="s">
        <v>378</v>
      </c>
      <c r="C181" s="31">
        <v>337.6</v>
      </c>
      <c r="D181" s="36">
        <v>338.8666666666667</v>
      </c>
      <c r="E181" s="36">
        <v>334.33333333333337</v>
      </c>
      <c r="F181" s="36">
        <v>331.0666666666667</v>
      </c>
      <c r="G181" s="36">
        <v>326.5333333333334</v>
      </c>
      <c r="H181" s="36">
        <v>342.1333333333333</v>
      </c>
      <c r="I181" s="36">
        <v>346.66666666666663</v>
      </c>
      <c r="J181" s="36">
        <v>349.9333333333333</v>
      </c>
      <c r="K181" s="31">
        <v>343.4</v>
      </c>
      <c r="L181" s="31">
        <v>335.6</v>
      </c>
      <c r="M181" s="31">
        <v>5.81684</v>
      </c>
      <c r="N181" s="1"/>
      <c r="O181" s="1"/>
    </row>
    <row r="182" spans="1:15" ht="12.75" customHeight="1">
      <c r="A182" s="33">
        <v>172</v>
      </c>
      <c r="B182" s="53" t="s">
        <v>831</v>
      </c>
      <c r="C182" s="31">
        <v>6820.15</v>
      </c>
      <c r="D182" s="36">
        <v>6793.433333333333</v>
      </c>
      <c r="E182" s="36">
        <v>6727.866666666667</v>
      </c>
      <c r="F182" s="36">
        <v>6635.583333333333</v>
      </c>
      <c r="G182" s="36">
        <v>6570.016666666666</v>
      </c>
      <c r="H182" s="36">
        <v>6885.716666666667</v>
      </c>
      <c r="I182" s="36">
        <v>6951.283333333335</v>
      </c>
      <c r="J182" s="36">
        <v>7043.5666666666675</v>
      </c>
      <c r="K182" s="31">
        <v>6859</v>
      </c>
      <c r="L182" s="31">
        <v>6701.15</v>
      </c>
      <c r="M182" s="31">
        <v>0.30212</v>
      </c>
      <c r="N182" s="1"/>
      <c r="O182" s="1"/>
    </row>
    <row r="183" spans="1:15" ht="12.75" customHeight="1">
      <c r="A183" s="33">
        <v>173</v>
      </c>
      <c r="B183" s="53" t="s">
        <v>272</v>
      </c>
      <c r="C183" s="31">
        <v>1779.65</v>
      </c>
      <c r="D183" s="36">
        <v>1787.8999999999999</v>
      </c>
      <c r="E183" s="36">
        <v>1756.7499999999998</v>
      </c>
      <c r="F183" s="36">
        <v>1733.85</v>
      </c>
      <c r="G183" s="36">
        <v>1702.6999999999998</v>
      </c>
      <c r="H183" s="36">
        <v>1810.7999999999997</v>
      </c>
      <c r="I183" s="36">
        <v>1841.9499999999998</v>
      </c>
      <c r="J183" s="36">
        <v>1864.8499999999997</v>
      </c>
      <c r="K183" s="31">
        <v>1819.05</v>
      </c>
      <c r="L183" s="31">
        <v>1765</v>
      </c>
      <c r="M183" s="31">
        <v>4.28653</v>
      </c>
      <c r="N183" s="1"/>
      <c r="O183" s="1"/>
    </row>
    <row r="184" spans="1:15" ht="12.75" customHeight="1">
      <c r="A184" s="33">
        <v>174</v>
      </c>
      <c r="B184" s="53" t="s">
        <v>379</v>
      </c>
      <c r="C184" s="31">
        <v>2022.5</v>
      </c>
      <c r="D184" s="36">
        <v>2015.8666666666668</v>
      </c>
      <c r="E184" s="36">
        <v>1986.7333333333336</v>
      </c>
      <c r="F184" s="36">
        <v>1950.9666666666667</v>
      </c>
      <c r="G184" s="36">
        <v>1921.8333333333335</v>
      </c>
      <c r="H184" s="36">
        <v>2051.6333333333337</v>
      </c>
      <c r="I184" s="36">
        <v>2080.766666666667</v>
      </c>
      <c r="J184" s="36">
        <v>2116.5333333333338</v>
      </c>
      <c r="K184" s="31">
        <v>2045</v>
      </c>
      <c r="L184" s="31">
        <v>1980.1</v>
      </c>
      <c r="M184" s="31">
        <v>1.10541</v>
      </c>
      <c r="N184" s="1"/>
      <c r="O184" s="1"/>
    </row>
    <row r="185" spans="1:15" ht="12.75" customHeight="1">
      <c r="A185" s="33">
        <v>175</v>
      </c>
      <c r="B185" s="53" t="s">
        <v>832</v>
      </c>
      <c r="C185" s="31">
        <v>827.95</v>
      </c>
      <c r="D185" s="36">
        <v>828.3166666666666</v>
      </c>
      <c r="E185" s="36">
        <v>821.6333333333332</v>
      </c>
      <c r="F185" s="36">
        <v>815.3166666666666</v>
      </c>
      <c r="G185" s="36">
        <v>808.6333333333332</v>
      </c>
      <c r="H185" s="36">
        <v>834.6333333333332</v>
      </c>
      <c r="I185" s="36">
        <v>841.3166666666666</v>
      </c>
      <c r="J185" s="36">
        <v>847.6333333333332</v>
      </c>
      <c r="K185" s="31">
        <v>835</v>
      </c>
      <c r="L185" s="31">
        <v>822</v>
      </c>
      <c r="M185" s="31">
        <v>0.32827</v>
      </c>
      <c r="N185" s="1"/>
      <c r="O185" s="1"/>
    </row>
    <row r="186" spans="1:15" ht="12.75" customHeight="1">
      <c r="A186" s="33">
        <v>176</v>
      </c>
      <c r="B186" s="53" t="s">
        <v>113</v>
      </c>
      <c r="C186" s="31">
        <v>1005.3</v>
      </c>
      <c r="D186" s="36">
        <v>1000.8166666666666</v>
      </c>
      <c r="E186" s="36">
        <v>989.6833333333332</v>
      </c>
      <c r="F186" s="36">
        <v>974.0666666666666</v>
      </c>
      <c r="G186" s="36">
        <v>962.9333333333332</v>
      </c>
      <c r="H186" s="36">
        <v>1016.4333333333332</v>
      </c>
      <c r="I186" s="36">
        <v>1027.5666666666666</v>
      </c>
      <c r="J186" s="36">
        <v>1043.1833333333332</v>
      </c>
      <c r="K186" s="31">
        <v>1011.95</v>
      </c>
      <c r="L186" s="31">
        <v>985.2</v>
      </c>
      <c r="M186" s="31">
        <v>5.71339</v>
      </c>
      <c r="N186" s="1"/>
      <c r="O186" s="1"/>
    </row>
    <row r="187" spans="1:15" ht="12.75" customHeight="1">
      <c r="A187" s="33">
        <v>177</v>
      </c>
      <c r="B187" s="53" t="s">
        <v>802</v>
      </c>
      <c r="C187" s="31">
        <v>1394.95</v>
      </c>
      <c r="D187" s="36">
        <v>1399.6666666666667</v>
      </c>
      <c r="E187" s="36">
        <v>1381.6333333333334</v>
      </c>
      <c r="F187" s="36">
        <v>1368.3166666666666</v>
      </c>
      <c r="G187" s="36">
        <v>1350.2833333333333</v>
      </c>
      <c r="H187" s="36">
        <v>1412.9833333333336</v>
      </c>
      <c r="I187" s="36">
        <v>1431.0166666666669</v>
      </c>
      <c r="J187" s="36">
        <v>1444.3333333333337</v>
      </c>
      <c r="K187" s="31">
        <v>1417.7</v>
      </c>
      <c r="L187" s="31">
        <v>1386.35</v>
      </c>
      <c r="M187" s="31">
        <v>1.18401</v>
      </c>
      <c r="N187" s="1"/>
      <c r="O187" s="1"/>
    </row>
    <row r="188" spans="1:15" ht="12.75" customHeight="1">
      <c r="A188" s="33">
        <v>178</v>
      </c>
      <c r="B188" s="53" t="s">
        <v>833</v>
      </c>
      <c r="C188" s="31">
        <v>901.25</v>
      </c>
      <c r="D188" s="36">
        <v>907.7166666666667</v>
      </c>
      <c r="E188" s="36">
        <v>893.5333333333334</v>
      </c>
      <c r="F188" s="36">
        <v>885.8166666666667</v>
      </c>
      <c r="G188" s="36">
        <v>871.6333333333334</v>
      </c>
      <c r="H188" s="36">
        <v>915.4333333333334</v>
      </c>
      <c r="I188" s="36">
        <v>929.6166666666668</v>
      </c>
      <c r="J188" s="36">
        <v>937.3333333333334</v>
      </c>
      <c r="K188" s="31">
        <v>921.9</v>
      </c>
      <c r="L188" s="31">
        <v>900</v>
      </c>
      <c r="M188" s="31">
        <v>1.46974</v>
      </c>
      <c r="N188" s="1"/>
      <c r="O188" s="1"/>
    </row>
    <row r="189" spans="1:15" ht="12.75" customHeight="1">
      <c r="A189" s="33">
        <v>179</v>
      </c>
      <c r="B189" s="53" t="s">
        <v>380</v>
      </c>
      <c r="C189" s="31">
        <v>3597.5</v>
      </c>
      <c r="D189" s="36">
        <v>3584.35</v>
      </c>
      <c r="E189" s="36">
        <v>3547.0499999999997</v>
      </c>
      <c r="F189" s="36">
        <v>3496.6</v>
      </c>
      <c r="G189" s="36">
        <v>3459.2999999999997</v>
      </c>
      <c r="H189" s="36">
        <v>3634.7999999999997</v>
      </c>
      <c r="I189" s="36">
        <v>3672.1</v>
      </c>
      <c r="J189" s="36">
        <v>3722.5499999999997</v>
      </c>
      <c r="K189" s="31">
        <v>3621.65</v>
      </c>
      <c r="L189" s="31">
        <v>3533.9</v>
      </c>
      <c r="M189" s="31">
        <v>0.58836</v>
      </c>
      <c r="N189" s="1"/>
      <c r="O189" s="1"/>
    </row>
    <row r="190" spans="1:15" ht="12.75" customHeight="1">
      <c r="A190" s="33">
        <v>180</v>
      </c>
      <c r="B190" s="53" t="s">
        <v>117</v>
      </c>
      <c r="C190" s="31">
        <v>1302.75</v>
      </c>
      <c r="D190" s="36">
        <v>1296.8</v>
      </c>
      <c r="E190" s="36">
        <v>1285.9499999999998</v>
      </c>
      <c r="F190" s="36">
        <v>1269.1499999999999</v>
      </c>
      <c r="G190" s="36">
        <v>1258.2999999999997</v>
      </c>
      <c r="H190" s="36">
        <v>1313.6</v>
      </c>
      <c r="I190" s="36">
        <v>1324.4499999999998</v>
      </c>
      <c r="J190" s="36">
        <v>1341.25</v>
      </c>
      <c r="K190" s="31">
        <v>1307.65</v>
      </c>
      <c r="L190" s="31">
        <v>1280</v>
      </c>
      <c r="M190" s="31">
        <v>5.45707</v>
      </c>
      <c r="N190" s="1"/>
      <c r="O190" s="1"/>
    </row>
    <row r="191" spans="1:15" ht="12.75" customHeight="1">
      <c r="A191" s="33">
        <v>181</v>
      </c>
      <c r="B191" s="53" t="s">
        <v>381</v>
      </c>
      <c r="C191" s="31">
        <v>797.2</v>
      </c>
      <c r="D191" s="36">
        <v>798.15</v>
      </c>
      <c r="E191" s="36">
        <v>791.8</v>
      </c>
      <c r="F191" s="36">
        <v>786.4</v>
      </c>
      <c r="G191" s="36">
        <v>780.05</v>
      </c>
      <c r="H191" s="36">
        <v>803.55</v>
      </c>
      <c r="I191" s="36">
        <v>809.9000000000001</v>
      </c>
      <c r="J191" s="36">
        <v>815.3</v>
      </c>
      <c r="K191" s="31">
        <v>804.5</v>
      </c>
      <c r="L191" s="31">
        <v>792.75</v>
      </c>
      <c r="M191" s="31">
        <v>1.17554</v>
      </c>
      <c r="N191" s="1"/>
      <c r="O191" s="1"/>
    </row>
    <row r="192" spans="1:15" ht="12.75" customHeight="1">
      <c r="A192" s="33">
        <v>182</v>
      </c>
      <c r="B192" s="53" t="s">
        <v>118</v>
      </c>
      <c r="C192" s="31">
        <v>2860</v>
      </c>
      <c r="D192" s="36">
        <v>2851.066666666667</v>
      </c>
      <c r="E192" s="36">
        <v>2825.133333333334</v>
      </c>
      <c r="F192" s="36">
        <v>2790.266666666667</v>
      </c>
      <c r="G192" s="36">
        <v>2764.333333333334</v>
      </c>
      <c r="H192" s="36">
        <v>2885.9333333333343</v>
      </c>
      <c r="I192" s="36">
        <v>2911.8666666666677</v>
      </c>
      <c r="J192" s="36">
        <v>2946.7333333333345</v>
      </c>
      <c r="K192" s="31">
        <v>2877</v>
      </c>
      <c r="L192" s="31">
        <v>2816.2</v>
      </c>
      <c r="M192" s="31">
        <v>5.74792</v>
      </c>
      <c r="N192" s="1"/>
      <c r="O192" s="1"/>
    </row>
    <row r="193" spans="1:15" ht="12.75" customHeight="1">
      <c r="A193" s="33">
        <v>183</v>
      </c>
      <c r="B193" s="53" t="s">
        <v>119</v>
      </c>
      <c r="C193" s="31">
        <v>399.95</v>
      </c>
      <c r="D193" s="36">
        <v>398.65000000000003</v>
      </c>
      <c r="E193" s="36">
        <v>394.30000000000007</v>
      </c>
      <c r="F193" s="36">
        <v>388.65000000000003</v>
      </c>
      <c r="G193" s="36">
        <v>384.30000000000007</v>
      </c>
      <c r="H193" s="36">
        <v>404.30000000000007</v>
      </c>
      <c r="I193" s="36">
        <v>408.6500000000001</v>
      </c>
      <c r="J193" s="36">
        <v>414.30000000000007</v>
      </c>
      <c r="K193" s="31">
        <v>403</v>
      </c>
      <c r="L193" s="31">
        <v>393</v>
      </c>
      <c r="M193" s="31">
        <v>12.72958</v>
      </c>
      <c r="N193" s="1"/>
      <c r="O193" s="1"/>
    </row>
    <row r="194" spans="1:15" ht="12.75" customHeight="1">
      <c r="A194" s="33">
        <v>184</v>
      </c>
      <c r="B194" s="53" t="s">
        <v>382</v>
      </c>
      <c r="C194" s="31">
        <v>586.8</v>
      </c>
      <c r="D194" s="36">
        <v>592.4499999999999</v>
      </c>
      <c r="E194" s="36">
        <v>577.8999999999999</v>
      </c>
      <c r="F194" s="36">
        <v>568.9999999999999</v>
      </c>
      <c r="G194" s="36">
        <v>554.4499999999998</v>
      </c>
      <c r="H194" s="36">
        <v>601.3499999999999</v>
      </c>
      <c r="I194" s="36">
        <v>615.8999999999999</v>
      </c>
      <c r="J194" s="36">
        <v>624.8</v>
      </c>
      <c r="K194" s="31">
        <v>607</v>
      </c>
      <c r="L194" s="31">
        <v>583.55</v>
      </c>
      <c r="M194" s="31">
        <v>13.96893</v>
      </c>
      <c r="N194" s="1"/>
      <c r="O194" s="1"/>
    </row>
    <row r="195" spans="1:15" ht="12.75" customHeight="1">
      <c r="A195" s="33">
        <v>185</v>
      </c>
      <c r="B195" s="53" t="s">
        <v>120</v>
      </c>
      <c r="C195" s="31">
        <v>2372.6</v>
      </c>
      <c r="D195" s="36">
        <v>2356.266666666667</v>
      </c>
      <c r="E195" s="36">
        <v>2326.5333333333338</v>
      </c>
      <c r="F195" s="36">
        <v>2280.4666666666667</v>
      </c>
      <c r="G195" s="36">
        <v>2250.7333333333336</v>
      </c>
      <c r="H195" s="36">
        <v>2402.333333333334</v>
      </c>
      <c r="I195" s="36">
        <v>2432.0666666666666</v>
      </c>
      <c r="J195" s="36">
        <v>2478.133333333334</v>
      </c>
      <c r="K195" s="31">
        <v>2386</v>
      </c>
      <c r="L195" s="31">
        <v>2310.2</v>
      </c>
      <c r="M195" s="31">
        <v>11.81205</v>
      </c>
      <c r="N195" s="1"/>
      <c r="O195" s="1"/>
    </row>
    <row r="196" spans="1:15" ht="12.75" customHeight="1">
      <c r="A196" s="33">
        <v>186</v>
      </c>
      <c r="B196" s="53" t="s">
        <v>383</v>
      </c>
      <c r="C196" s="31">
        <v>1059.75</v>
      </c>
      <c r="D196" s="36">
        <v>1070.2166666666667</v>
      </c>
      <c r="E196" s="36">
        <v>1034.9333333333334</v>
      </c>
      <c r="F196" s="36">
        <v>1010.1166666666668</v>
      </c>
      <c r="G196" s="36">
        <v>974.8333333333335</v>
      </c>
      <c r="H196" s="36">
        <v>1095.0333333333333</v>
      </c>
      <c r="I196" s="36">
        <v>1130.3166666666666</v>
      </c>
      <c r="J196" s="36">
        <v>1155.1333333333332</v>
      </c>
      <c r="K196" s="31">
        <v>1105.5</v>
      </c>
      <c r="L196" s="31">
        <v>1045.4</v>
      </c>
      <c r="M196" s="31">
        <v>24.22671</v>
      </c>
      <c r="N196" s="1"/>
      <c r="O196" s="1"/>
    </row>
    <row r="197" spans="1:15" ht="12.75" customHeight="1">
      <c r="A197" s="33">
        <v>187</v>
      </c>
      <c r="B197" s="53" t="s">
        <v>384</v>
      </c>
      <c r="C197" s="31">
        <v>2358.85</v>
      </c>
      <c r="D197" s="36">
        <v>2334.8833333333337</v>
      </c>
      <c r="E197" s="36">
        <v>2298.7666666666673</v>
      </c>
      <c r="F197" s="36">
        <v>2238.683333333334</v>
      </c>
      <c r="G197" s="36">
        <v>2202.5666666666675</v>
      </c>
      <c r="H197" s="36">
        <v>2394.966666666667</v>
      </c>
      <c r="I197" s="36">
        <v>2431.083333333333</v>
      </c>
      <c r="J197" s="36">
        <v>2491.166666666667</v>
      </c>
      <c r="K197" s="31">
        <v>2371</v>
      </c>
      <c r="L197" s="31">
        <v>2274.8</v>
      </c>
      <c r="M197" s="31">
        <v>0.80429</v>
      </c>
      <c r="N197" s="1"/>
      <c r="O197" s="1"/>
    </row>
    <row r="198" spans="1:15" ht="12.75" customHeight="1">
      <c r="A198" s="33">
        <v>188</v>
      </c>
      <c r="B198" s="53" t="s">
        <v>385</v>
      </c>
      <c r="C198" s="31">
        <v>153.4</v>
      </c>
      <c r="D198" s="36">
        <v>154.29999999999998</v>
      </c>
      <c r="E198" s="36">
        <v>151.59999999999997</v>
      </c>
      <c r="F198" s="36">
        <v>149.79999999999998</v>
      </c>
      <c r="G198" s="36">
        <v>147.09999999999997</v>
      </c>
      <c r="H198" s="36">
        <v>156.09999999999997</v>
      </c>
      <c r="I198" s="36">
        <v>158.79999999999995</v>
      </c>
      <c r="J198" s="36">
        <v>160.59999999999997</v>
      </c>
      <c r="K198" s="31">
        <v>157</v>
      </c>
      <c r="L198" s="31">
        <v>152.5</v>
      </c>
      <c r="M198" s="31">
        <v>3.27909</v>
      </c>
      <c r="N198" s="1"/>
      <c r="O198" s="1"/>
    </row>
    <row r="199" spans="1:15" ht="12.75" customHeight="1">
      <c r="A199" s="33">
        <v>189</v>
      </c>
      <c r="B199" s="53" t="s">
        <v>386</v>
      </c>
      <c r="C199" s="31">
        <v>3217.8</v>
      </c>
      <c r="D199" s="36">
        <v>3210.7833333333333</v>
      </c>
      <c r="E199" s="36">
        <v>3189.0666666666666</v>
      </c>
      <c r="F199" s="36">
        <v>3160.3333333333335</v>
      </c>
      <c r="G199" s="36">
        <v>3138.616666666667</v>
      </c>
      <c r="H199" s="36">
        <v>3239.5166666666664</v>
      </c>
      <c r="I199" s="36">
        <v>3261.2333333333327</v>
      </c>
      <c r="J199" s="36">
        <v>3289.9666666666662</v>
      </c>
      <c r="K199" s="31">
        <v>3232.5</v>
      </c>
      <c r="L199" s="31">
        <v>3182.05</v>
      </c>
      <c r="M199" s="31">
        <v>0.26182</v>
      </c>
      <c r="N199" s="1"/>
      <c r="O199" s="1"/>
    </row>
    <row r="200" spans="1:15" ht="12.75" customHeight="1">
      <c r="A200" s="33">
        <v>190</v>
      </c>
      <c r="B200" s="53" t="s">
        <v>121</v>
      </c>
      <c r="C200" s="31">
        <v>550.9</v>
      </c>
      <c r="D200" s="36">
        <v>547.9666666666666</v>
      </c>
      <c r="E200" s="36">
        <v>542.2333333333331</v>
      </c>
      <c r="F200" s="36">
        <v>533.5666666666665</v>
      </c>
      <c r="G200" s="36">
        <v>527.833333333333</v>
      </c>
      <c r="H200" s="36">
        <v>556.6333333333332</v>
      </c>
      <c r="I200" s="36">
        <v>562.3666666666666</v>
      </c>
      <c r="J200" s="36">
        <v>571.0333333333333</v>
      </c>
      <c r="K200" s="31">
        <v>553.7</v>
      </c>
      <c r="L200" s="31">
        <v>539.3</v>
      </c>
      <c r="M200" s="31">
        <v>8.10601</v>
      </c>
      <c r="N200" s="1"/>
      <c r="O200" s="1"/>
    </row>
    <row r="201" spans="1:15" ht="12.75" customHeight="1">
      <c r="A201" s="33">
        <v>191</v>
      </c>
      <c r="B201" s="53" t="s">
        <v>1087</v>
      </c>
      <c r="C201" s="31">
        <v>409.05</v>
      </c>
      <c r="D201" s="36">
        <v>410.8</v>
      </c>
      <c r="E201" s="36">
        <v>405.25</v>
      </c>
      <c r="F201" s="36">
        <v>401.45</v>
      </c>
      <c r="G201" s="36">
        <v>395.9</v>
      </c>
      <c r="H201" s="36">
        <v>414.6</v>
      </c>
      <c r="I201" s="36">
        <v>420.1500000000001</v>
      </c>
      <c r="J201" s="36">
        <v>423.95000000000005</v>
      </c>
      <c r="K201" s="31">
        <v>416.35</v>
      </c>
      <c r="L201" s="31">
        <v>407</v>
      </c>
      <c r="M201" s="31">
        <v>9.32461</v>
      </c>
      <c r="N201" s="1"/>
      <c r="O201" s="1"/>
    </row>
    <row r="202" spans="1:15" ht="12.75" customHeight="1">
      <c r="A202" s="33">
        <v>192</v>
      </c>
      <c r="B202" s="53" t="s">
        <v>116</v>
      </c>
      <c r="C202" s="31">
        <v>664.35</v>
      </c>
      <c r="D202" s="36">
        <v>662.1833333333334</v>
      </c>
      <c r="E202" s="36">
        <v>657.2666666666668</v>
      </c>
      <c r="F202" s="36">
        <v>650.1833333333334</v>
      </c>
      <c r="G202" s="36">
        <v>645.2666666666668</v>
      </c>
      <c r="H202" s="36">
        <v>669.2666666666668</v>
      </c>
      <c r="I202" s="36">
        <v>674.1833333333333</v>
      </c>
      <c r="J202" s="36">
        <v>681.2666666666668</v>
      </c>
      <c r="K202" s="31">
        <v>667.1</v>
      </c>
      <c r="L202" s="31">
        <v>655.1</v>
      </c>
      <c r="M202" s="31">
        <v>3.40321</v>
      </c>
      <c r="N202" s="1"/>
      <c r="O202" s="1"/>
    </row>
    <row r="203" spans="1:15" ht="12.75" customHeight="1">
      <c r="A203" s="33">
        <v>193</v>
      </c>
      <c r="B203" s="53" t="s">
        <v>387</v>
      </c>
      <c r="C203" s="31">
        <v>205.3</v>
      </c>
      <c r="D203" s="36">
        <v>205.66666666666666</v>
      </c>
      <c r="E203" s="36">
        <v>203.33333333333331</v>
      </c>
      <c r="F203" s="36">
        <v>201.36666666666665</v>
      </c>
      <c r="G203" s="36">
        <v>199.0333333333333</v>
      </c>
      <c r="H203" s="36">
        <v>207.63333333333333</v>
      </c>
      <c r="I203" s="36">
        <v>209.96666666666664</v>
      </c>
      <c r="J203" s="36">
        <v>211.93333333333334</v>
      </c>
      <c r="K203" s="31">
        <v>208</v>
      </c>
      <c r="L203" s="31">
        <v>203.7</v>
      </c>
      <c r="M203" s="31">
        <v>13.2699</v>
      </c>
      <c r="N203" s="1"/>
      <c r="O203" s="1"/>
    </row>
    <row r="204" spans="1:15" ht="12.75" customHeight="1">
      <c r="A204" s="33">
        <v>194</v>
      </c>
      <c r="B204" s="53" t="s">
        <v>388</v>
      </c>
      <c r="C204" s="31">
        <v>230.95</v>
      </c>
      <c r="D204" s="36">
        <v>232.03333333333333</v>
      </c>
      <c r="E204" s="36">
        <v>228.91666666666666</v>
      </c>
      <c r="F204" s="36">
        <v>226.88333333333333</v>
      </c>
      <c r="G204" s="36">
        <v>223.76666666666665</v>
      </c>
      <c r="H204" s="36">
        <v>234.06666666666666</v>
      </c>
      <c r="I204" s="36">
        <v>237.18333333333334</v>
      </c>
      <c r="J204" s="36">
        <v>239.21666666666667</v>
      </c>
      <c r="K204" s="31">
        <v>235.15</v>
      </c>
      <c r="L204" s="31">
        <v>230</v>
      </c>
      <c r="M204" s="31">
        <v>12.87443</v>
      </c>
      <c r="N204" s="1"/>
      <c r="O204" s="1"/>
    </row>
    <row r="205" spans="1:15" ht="12.75" customHeight="1">
      <c r="A205" s="33">
        <v>195</v>
      </c>
      <c r="B205" s="53" t="s">
        <v>273</v>
      </c>
      <c r="C205" s="31">
        <v>290.3</v>
      </c>
      <c r="D205" s="36">
        <v>290.95</v>
      </c>
      <c r="E205" s="36">
        <v>288.9</v>
      </c>
      <c r="F205" s="36">
        <v>287.5</v>
      </c>
      <c r="G205" s="36">
        <v>285.45</v>
      </c>
      <c r="H205" s="36">
        <v>292.34999999999997</v>
      </c>
      <c r="I205" s="36">
        <v>294.40000000000003</v>
      </c>
      <c r="J205" s="36">
        <v>295.79999999999995</v>
      </c>
      <c r="K205" s="31">
        <v>293</v>
      </c>
      <c r="L205" s="31">
        <v>289.55</v>
      </c>
      <c r="M205" s="31">
        <v>14.6995</v>
      </c>
      <c r="N205" s="1"/>
      <c r="O205" s="1"/>
    </row>
    <row r="206" spans="1:15" ht="12.75" customHeight="1">
      <c r="A206" s="33">
        <v>196</v>
      </c>
      <c r="B206" s="53" t="s">
        <v>389</v>
      </c>
      <c r="C206" s="31">
        <v>2369.45</v>
      </c>
      <c r="D206" s="36">
        <v>2385.4666666666667</v>
      </c>
      <c r="E206" s="36">
        <v>2341.9833333333336</v>
      </c>
      <c r="F206" s="36">
        <v>2314.516666666667</v>
      </c>
      <c r="G206" s="36">
        <v>2271.0333333333338</v>
      </c>
      <c r="H206" s="36">
        <v>2412.9333333333334</v>
      </c>
      <c r="I206" s="36">
        <v>2456.416666666666</v>
      </c>
      <c r="J206" s="36">
        <v>2483.883333333333</v>
      </c>
      <c r="K206" s="31">
        <v>2428.95</v>
      </c>
      <c r="L206" s="31">
        <v>2358</v>
      </c>
      <c r="M206" s="31">
        <v>2.88678</v>
      </c>
      <c r="N206" s="1"/>
      <c r="O206" s="1"/>
    </row>
    <row r="207" spans="1:15" ht="12.75" customHeight="1">
      <c r="A207" s="33">
        <v>197</v>
      </c>
      <c r="B207" s="53" t="s">
        <v>1088</v>
      </c>
      <c r="C207" s="31">
        <v>521.75</v>
      </c>
      <c r="D207" s="36">
        <v>522.6666666666666</v>
      </c>
      <c r="E207" s="36">
        <v>515.9333333333333</v>
      </c>
      <c r="F207" s="36">
        <v>510.1166666666667</v>
      </c>
      <c r="G207" s="36">
        <v>503.3833333333333</v>
      </c>
      <c r="H207" s="36">
        <v>528.4833333333332</v>
      </c>
      <c r="I207" s="36">
        <v>535.2166666666666</v>
      </c>
      <c r="J207" s="36">
        <v>541.0333333333332</v>
      </c>
      <c r="K207" s="31">
        <v>529.4</v>
      </c>
      <c r="L207" s="31">
        <v>516.85</v>
      </c>
      <c r="M207" s="31">
        <v>4.64872</v>
      </c>
      <c r="N207" s="1"/>
      <c r="O207" s="1"/>
    </row>
    <row r="208" spans="1:15" ht="12.75" customHeight="1">
      <c r="A208" s="33">
        <v>198</v>
      </c>
      <c r="B208" s="53" t="s">
        <v>124</v>
      </c>
      <c r="C208" s="31">
        <v>1348.15</v>
      </c>
      <c r="D208" s="36">
        <v>1344.8166666666666</v>
      </c>
      <c r="E208" s="36">
        <v>1331.8333333333333</v>
      </c>
      <c r="F208" s="36">
        <v>1315.5166666666667</v>
      </c>
      <c r="G208" s="36">
        <v>1302.5333333333333</v>
      </c>
      <c r="H208" s="36">
        <v>1361.1333333333332</v>
      </c>
      <c r="I208" s="36">
        <v>1374.1166666666668</v>
      </c>
      <c r="J208" s="36">
        <v>1390.4333333333332</v>
      </c>
      <c r="K208" s="31">
        <v>1357.8</v>
      </c>
      <c r="L208" s="31">
        <v>1328.5</v>
      </c>
      <c r="M208" s="31">
        <v>50.55915</v>
      </c>
      <c r="N208" s="1"/>
      <c r="O208" s="1"/>
    </row>
    <row r="209" spans="1:15" ht="12.75" customHeight="1">
      <c r="A209" s="33">
        <v>199</v>
      </c>
      <c r="B209" s="53" t="s">
        <v>125</v>
      </c>
      <c r="C209" s="31">
        <v>3854.95</v>
      </c>
      <c r="D209" s="36">
        <v>3826.6666666666665</v>
      </c>
      <c r="E209" s="36">
        <v>3793.333333333333</v>
      </c>
      <c r="F209" s="36">
        <v>3731.7166666666667</v>
      </c>
      <c r="G209" s="36">
        <v>3698.383333333333</v>
      </c>
      <c r="H209" s="36">
        <v>3888.283333333333</v>
      </c>
      <c r="I209" s="36">
        <v>3921.616666666666</v>
      </c>
      <c r="J209" s="36">
        <v>3983.2333333333327</v>
      </c>
      <c r="K209" s="31">
        <v>3860</v>
      </c>
      <c r="L209" s="31">
        <v>3765.05</v>
      </c>
      <c r="M209" s="31">
        <v>2.5992</v>
      </c>
      <c r="N209" s="1"/>
      <c r="O209" s="1"/>
    </row>
    <row r="210" spans="1:15" ht="12.75" customHeight="1">
      <c r="A210" s="33">
        <v>200</v>
      </c>
      <c r="B210" s="53" t="s">
        <v>126</v>
      </c>
      <c r="C210" s="31">
        <v>1460.25</v>
      </c>
      <c r="D210" s="36">
        <v>1452.7666666666667</v>
      </c>
      <c r="E210" s="36">
        <v>1442.9833333333333</v>
      </c>
      <c r="F210" s="36">
        <v>1425.7166666666667</v>
      </c>
      <c r="G210" s="36">
        <v>1415.9333333333334</v>
      </c>
      <c r="H210" s="36">
        <v>1470.0333333333333</v>
      </c>
      <c r="I210" s="36">
        <v>1479.8166666666666</v>
      </c>
      <c r="J210" s="36">
        <v>1497.0833333333333</v>
      </c>
      <c r="K210" s="31">
        <v>1462.55</v>
      </c>
      <c r="L210" s="31">
        <v>1435.5</v>
      </c>
      <c r="M210" s="31">
        <v>174.72618</v>
      </c>
      <c r="N210" s="1"/>
      <c r="O210" s="1"/>
    </row>
    <row r="211" spans="1:15" ht="12.75" customHeight="1">
      <c r="A211" s="33">
        <v>201</v>
      </c>
      <c r="B211" s="53" t="s">
        <v>127</v>
      </c>
      <c r="C211" s="31">
        <v>567.05</v>
      </c>
      <c r="D211" s="36">
        <v>561.9833333333333</v>
      </c>
      <c r="E211" s="36">
        <v>555.7666666666667</v>
      </c>
      <c r="F211" s="36">
        <v>544.4833333333333</v>
      </c>
      <c r="G211" s="36">
        <v>538.2666666666667</v>
      </c>
      <c r="H211" s="36">
        <v>573.2666666666667</v>
      </c>
      <c r="I211" s="36">
        <v>579.4833333333333</v>
      </c>
      <c r="J211" s="36">
        <v>590.7666666666667</v>
      </c>
      <c r="K211" s="31">
        <v>568.2</v>
      </c>
      <c r="L211" s="31">
        <v>550.7</v>
      </c>
      <c r="M211" s="31">
        <v>45.43902</v>
      </c>
      <c r="N211" s="1"/>
      <c r="O211" s="1"/>
    </row>
    <row r="212" spans="1:15" ht="12.75" customHeight="1">
      <c r="A212" s="33">
        <v>202</v>
      </c>
      <c r="B212" s="53" t="s">
        <v>390</v>
      </c>
      <c r="C212" s="31">
        <v>95.95</v>
      </c>
      <c r="D212" s="36">
        <v>96.39999999999999</v>
      </c>
      <c r="E212" s="36">
        <v>95.04999999999998</v>
      </c>
      <c r="F212" s="36">
        <v>94.14999999999999</v>
      </c>
      <c r="G212" s="36">
        <v>92.79999999999998</v>
      </c>
      <c r="H212" s="36">
        <v>97.29999999999998</v>
      </c>
      <c r="I212" s="36">
        <v>98.64999999999998</v>
      </c>
      <c r="J212" s="36">
        <v>99.54999999999998</v>
      </c>
      <c r="K212" s="31">
        <v>97.75</v>
      </c>
      <c r="L212" s="31">
        <v>95.5</v>
      </c>
      <c r="M212" s="31">
        <v>73.22639</v>
      </c>
      <c r="N212" s="1"/>
      <c r="O212" s="1"/>
    </row>
    <row r="213" spans="1:15" ht="12.75" customHeight="1">
      <c r="A213" s="33">
        <v>203</v>
      </c>
      <c r="B213" s="53" t="s">
        <v>391</v>
      </c>
      <c r="C213" s="31">
        <v>815.15</v>
      </c>
      <c r="D213" s="36">
        <v>815.1166666666667</v>
      </c>
      <c r="E213" s="36">
        <v>809.6833333333334</v>
      </c>
      <c r="F213" s="36">
        <v>804.2166666666667</v>
      </c>
      <c r="G213" s="36">
        <v>798.7833333333334</v>
      </c>
      <c r="H213" s="36">
        <v>820.5833333333334</v>
      </c>
      <c r="I213" s="36">
        <v>826.0166666666665</v>
      </c>
      <c r="J213" s="36">
        <v>831.4833333333333</v>
      </c>
      <c r="K213" s="31">
        <v>820.55</v>
      </c>
      <c r="L213" s="31">
        <v>809.65</v>
      </c>
      <c r="M213" s="31">
        <v>2.70811</v>
      </c>
      <c r="N213" s="1"/>
      <c r="O213" s="1"/>
    </row>
    <row r="214" spans="1:15" ht="12.75" customHeight="1">
      <c r="A214" s="33">
        <v>204</v>
      </c>
      <c r="B214" s="53" t="s">
        <v>1089</v>
      </c>
      <c r="C214" s="31">
        <v>1036.1</v>
      </c>
      <c r="D214" s="36">
        <v>1019.0166666666668</v>
      </c>
      <c r="E214" s="36">
        <v>997.0333333333335</v>
      </c>
      <c r="F214" s="36">
        <v>957.9666666666668</v>
      </c>
      <c r="G214" s="36">
        <v>935.9833333333336</v>
      </c>
      <c r="H214" s="36">
        <v>1058.0833333333335</v>
      </c>
      <c r="I214" s="36">
        <v>1080.0666666666668</v>
      </c>
      <c r="J214" s="36">
        <v>1119.1333333333334</v>
      </c>
      <c r="K214" s="31">
        <v>1041</v>
      </c>
      <c r="L214" s="31">
        <v>979.95</v>
      </c>
      <c r="M214" s="31">
        <v>3.35437</v>
      </c>
      <c r="N214" s="1"/>
      <c r="O214" s="1"/>
    </row>
    <row r="215" spans="1:15" ht="12.75" customHeight="1">
      <c r="A215" s="33">
        <v>205</v>
      </c>
      <c r="B215" s="53" t="s">
        <v>123</v>
      </c>
      <c r="C215" s="31">
        <v>1777.7</v>
      </c>
      <c r="D215" s="36">
        <v>1771.6333333333332</v>
      </c>
      <c r="E215" s="36">
        <v>1758.2666666666664</v>
      </c>
      <c r="F215" s="36">
        <v>1738.8333333333333</v>
      </c>
      <c r="G215" s="36">
        <v>1725.4666666666665</v>
      </c>
      <c r="H215" s="36">
        <v>1791.0666666666664</v>
      </c>
      <c r="I215" s="36">
        <v>1804.4333333333332</v>
      </c>
      <c r="J215" s="36">
        <v>1823.8666666666663</v>
      </c>
      <c r="K215" s="31">
        <v>1785</v>
      </c>
      <c r="L215" s="31">
        <v>1752.2</v>
      </c>
      <c r="M215" s="31">
        <v>11.34916</v>
      </c>
      <c r="N215" s="1"/>
      <c r="O215" s="1"/>
    </row>
    <row r="216" spans="1:15" ht="12.75" customHeight="1">
      <c r="A216" s="33">
        <v>206</v>
      </c>
      <c r="B216" s="53" t="s">
        <v>128</v>
      </c>
      <c r="C216" s="31">
        <v>5141.35</v>
      </c>
      <c r="D216" s="36">
        <v>5112.666666666667</v>
      </c>
      <c r="E216" s="36">
        <v>5070.383333333334</v>
      </c>
      <c r="F216" s="36">
        <v>4999.416666666667</v>
      </c>
      <c r="G216" s="36">
        <v>4957.133333333334</v>
      </c>
      <c r="H216" s="36">
        <v>5183.633333333334</v>
      </c>
      <c r="I216" s="36">
        <v>5225.916666666667</v>
      </c>
      <c r="J216" s="36">
        <v>5296.883333333334</v>
      </c>
      <c r="K216" s="31">
        <v>5154.95</v>
      </c>
      <c r="L216" s="31">
        <v>5041.7</v>
      </c>
      <c r="M216" s="31">
        <v>12.96732</v>
      </c>
      <c r="N216" s="1"/>
      <c r="O216" s="1"/>
    </row>
    <row r="217" spans="1:15" ht="12.75" customHeight="1">
      <c r="A217" s="33">
        <v>207</v>
      </c>
      <c r="B217" s="53" t="s">
        <v>1090</v>
      </c>
      <c r="C217" s="31">
        <v>348.5</v>
      </c>
      <c r="D217" s="36">
        <v>351.25</v>
      </c>
      <c r="E217" s="36">
        <v>344.75</v>
      </c>
      <c r="F217" s="36">
        <v>341</v>
      </c>
      <c r="G217" s="36">
        <v>334.5</v>
      </c>
      <c r="H217" s="36">
        <v>355</v>
      </c>
      <c r="I217" s="36">
        <v>361.5</v>
      </c>
      <c r="J217" s="36">
        <v>365.25</v>
      </c>
      <c r="K217" s="31">
        <v>357.75</v>
      </c>
      <c r="L217" s="31">
        <v>347.5</v>
      </c>
      <c r="M217" s="31">
        <v>2.70712</v>
      </c>
      <c r="N217" s="1"/>
      <c r="O217" s="1"/>
    </row>
    <row r="218" spans="1:15" ht="12.75" customHeight="1">
      <c r="A218" s="33">
        <v>208</v>
      </c>
      <c r="B218" s="53" t="s">
        <v>130</v>
      </c>
      <c r="C218" s="31">
        <v>653.35</v>
      </c>
      <c r="D218" s="36">
        <v>654.1999999999999</v>
      </c>
      <c r="E218" s="36">
        <v>642.3999999999999</v>
      </c>
      <c r="F218" s="36">
        <v>631.4499999999999</v>
      </c>
      <c r="G218" s="36">
        <v>619.6499999999999</v>
      </c>
      <c r="H218" s="36">
        <v>665.1499999999999</v>
      </c>
      <c r="I218" s="36">
        <v>676.9499999999998</v>
      </c>
      <c r="J218" s="36">
        <v>687.8999999999999</v>
      </c>
      <c r="K218" s="31">
        <v>666</v>
      </c>
      <c r="L218" s="31">
        <v>643.25</v>
      </c>
      <c r="M218" s="31">
        <v>87.81056</v>
      </c>
      <c r="N218" s="1"/>
      <c r="O218" s="1"/>
    </row>
    <row r="219" spans="1:15" ht="12.75" customHeight="1">
      <c r="A219" s="33">
        <v>209</v>
      </c>
      <c r="B219" s="53" t="s">
        <v>122</v>
      </c>
      <c r="C219" s="31">
        <v>4603.7</v>
      </c>
      <c r="D219" s="36">
        <v>4472.366666666666</v>
      </c>
      <c r="E219" s="36">
        <v>4288.333333333332</v>
      </c>
      <c r="F219" s="36">
        <v>3972.9666666666662</v>
      </c>
      <c r="G219" s="36">
        <v>3788.9333333333325</v>
      </c>
      <c r="H219" s="36">
        <v>4787.733333333332</v>
      </c>
      <c r="I219" s="36">
        <v>4971.766666666666</v>
      </c>
      <c r="J219" s="36">
        <v>5287.133333333331</v>
      </c>
      <c r="K219" s="31">
        <v>4656.4</v>
      </c>
      <c r="L219" s="31">
        <v>4157</v>
      </c>
      <c r="M219" s="31">
        <v>100.28325</v>
      </c>
      <c r="N219" s="1"/>
      <c r="O219" s="1"/>
    </row>
    <row r="220" spans="1:15" ht="12.75" customHeight="1">
      <c r="A220" s="33">
        <v>210</v>
      </c>
      <c r="B220" s="53" t="s">
        <v>131</v>
      </c>
      <c r="C220" s="31">
        <v>377.8</v>
      </c>
      <c r="D220" s="36">
        <v>379.56666666666666</v>
      </c>
      <c r="E220" s="36">
        <v>371.73333333333335</v>
      </c>
      <c r="F220" s="36">
        <v>365.6666666666667</v>
      </c>
      <c r="G220" s="36">
        <v>357.83333333333337</v>
      </c>
      <c r="H220" s="36">
        <v>385.6333333333333</v>
      </c>
      <c r="I220" s="36">
        <v>393.4666666666667</v>
      </c>
      <c r="J220" s="36">
        <v>399.5333333333333</v>
      </c>
      <c r="K220" s="31">
        <v>387.4</v>
      </c>
      <c r="L220" s="31">
        <v>373.5</v>
      </c>
      <c r="M220" s="31">
        <v>61.02087</v>
      </c>
      <c r="N220" s="1"/>
      <c r="O220" s="1"/>
    </row>
    <row r="221" spans="1:15" ht="12.75" customHeight="1">
      <c r="A221" s="33">
        <v>211</v>
      </c>
      <c r="B221" s="53" t="s">
        <v>132</v>
      </c>
      <c r="C221" s="31">
        <v>498.9</v>
      </c>
      <c r="D221" s="36">
        <v>500.73333333333335</v>
      </c>
      <c r="E221" s="36">
        <v>488.4666666666667</v>
      </c>
      <c r="F221" s="36">
        <v>478.03333333333336</v>
      </c>
      <c r="G221" s="36">
        <v>465.7666666666667</v>
      </c>
      <c r="H221" s="36">
        <v>511.1666666666667</v>
      </c>
      <c r="I221" s="36">
        <v>523.4333333333334</v>
      </c>
      <c r="J221" s="36">
        <v>533.8666666666667</v>
      </c>
      <c r="K221" s="31">
        <v>513</v>
      </c>
      <c r="L221" s="31">
        <v>490.3</v>
      </c>
      <c r="M221" s="31">
        <v>61.71592</v>
      </c>
      <c r="N221" s="1"/>
      <c r="O221" s="1"/>
    </row>
    <row r="222" spans="1:15" ht="12.75" customHeight="1">
      <c r="A222" s="33">
        <v>212</v>
      </c>
      <c r="B222" s="53" t="s">
        <v>133</v>
      </c>
      <c r="C222" s="31">
        <v>2343.15</v>
      </c>
      <c r="D222" s="36">
        <v>2330.866666666667</v>
      </c>
      <c r="E222" s="36">
        <v>2313.6333333333337</v>
      </c>
      <c r="F222" s="36">
        <v>2284.116666666667</v>
      </c>
      <c r="G222" s="36">
        <v>2266.8833333333337</v>
      </c>
      <c r="H222" s="36">
        <v>2360.3833333333337</v>
      </c>
      <c r="I222" s="36">
        <v>2377.6166666666672</v>
      </c>
      <c r="J222" s="36">
        <v>2407.1333333333337</v>
      </c>
      <c r="K222" s="31">
        <v>2348.1</v>
      </c>
      <c r="L222" s="31">
        <v>2301.35</v>
      </c>
      <c r="M222" s="31">
        <v>18.80021</v>
      </c>
      <c r="N222" s="1"/>
      <c r="O222" s="1"/>
    </row>
    <row r="223" spans="1:15" ht="12.75" customHeight="1">
      <c r="A223" s="33">
        <v>213</v>
      </c>
      <c r="B223" s="53" t="s">
        <v>274</v>
      </c>
      <c r="C223" s="31">
        <v>583.3</v>
      </c>
      <c r="D223" s="36">
        <v>576.2666666666667</v>
      </c>
      <c r="E223" s="36">
        <v>563.5333333333333</v>
      </c>
      <c r="F223" s="36">
        <v>543.7666666666667</v>
      </c>
      <c r="G223" s="36">
        <v>531.0333333333333</v>
      </c>
      <c r="H223" s="36">
        <v>596.0333333333333</v>
      </c>
      <c r="I223" s="36">
        <v>608.7666666666667</v>
      </c>
      <c r="J223" s="36">
        <v>628.5333333333333</v>
      </c>
      <c r="K223" s="31">
        <v>589</v>
      </c>
      <c r="L223" s="31">
        <v>556.5</v>
      </c>
      <c r="M223" s="31">
        <v>52.0507</v>
      </c>
      <c r="N223" s="1"/>
      <c r="O223" s="1"/>
    </row>
    <row r="224" spans="1:15" ht="12.75" customHeight="1">
      <c r="A224" s="33">
        <v>214</v>
      </c>
      <c r="B224" s="53" t="s">
        <v>393</v>
      </c>
      <c r="C224" s="31">
        <v>11238.6</v>
      </c>
      <c r="D224" s="36">
        <v>11441.583333333334</v>
      </c>
      <c r="E224" s="36">
        <v>10503.566666666668</v>
      </c>
      <c r="F224" s="36">
        <v>9768.533333333333</v>
      </c>
      <c r="G224" s="36">
        <v>8830.516666666666</v>
      </c>
      <c r="H224" s="36">
        <v>12176.616666666669</v>
      </c>
      <c r="I224" s="36">
        <v>13114.633333333335</v>
      </c>
      <c r="J224" s="36">
        <v>13849.66666666667</v>
      </c>
      <c r="K224" s="31">
        <v>12379.6</v>
      </c>
      <c r="L224" s="31">
        <v>10706.55</v>
      </c>
      <c r="M224" s="31">
        <v>10.32288</v>
      </c>
      <c r="N224" s="1"/>
      <c r="O224" s="1"/>
    </row>
    <row r="225" spans="1:15" ht="12.75" customHeight="1">
      <c r="A225" s="33">
        <v>215</v>
      </c>
      <c r="B225" s="53" t="s">
        <v>394</v>
      </c>
      <c r="C225" s="31">
        <v>828.15</v>
      </c>
      <c r="D225" s="36">
        <v>825.9666666666667</v>
      </c>
      <c r="E225" s="36">
        <v>807.2833333333334</v>
      </c>
      <c r="F225" s="36">
        <v>786.4166666666667</v>
      </c>
      <c r="G225" s="36">
        <v>767.7333333333335</v>
      </c>
      <c r="H225" s="36">
        <v>846.8333333333334</v>
      </c>
      <c r="I225" s="36">
        <v>865.5166666666668</v>
      </c>
      <c r="J225" s="36">
        <v>886.3833333333333</v>
      </c>
      <c r="K225" s="31">
        <v>844.65</v>
      </c>
      <c r="L225" s="31">
        <v>805.1</v>
      </c>
      <c r="M225" s="31">
        <v>2.98442</v>
      </c>
      <c r="N225" s="1"/>
      <c r="O225" s="1"/>
    </row>
    <row r="226" spans="1:15" ht="12.75" customHeight="1">
      <c r="A226" s="33">
        <v>216</v>
      </c>
      <c r="B226" s="53" t="s">
        <v>1091</v>
      </c>
      <c r="C226" s="31">
        <v>410.95</v>
      </c>
      <c r="D226" s="36">
        <v>410.3333333333333</v>
      </c>
      <c r="E226" s="36">
        <v>403.66666666666663</v>
      </c>
      <c r="F226" s="36">
        <v>396.3833333333333</v>
      </c>
      <c r="G226" s="36">
        <v>389.71666666666664</v>
      </c>
      <c r="H226" s="36">
        <v>417.6166666666666</v>
      </c>
      <c r="I226" s="36">
        <v>424.28333333333325</v>
      </c>
      <c r="J226" s="36">
        <v>431.5666666666666</v>
      </c>
      <c r="K226" s="31">
        <v>417</v>
      </c>
      <c r="L226" s="31">
        <v>403.05</v>
      </c>
      <c r="M226" s="31">
        <v>10.42046</v>
      </c>
      <c r="N226" s="1"/>
      <c r="O226" s="1"/>
    </row>
    <row r="227" spans="1:15" ht="12.75" customHeight="1">
      <c r="A227" s="33">
        <v>217</v>
      </c>
      <c r="B227" s="53" t="s">
        <v>275</v>
      </c>
      <c r="C227" s="31">
        <v>55737.5</v>
      </c>
      <c r="D227" s="36">
        <v>53661.56666666667</v>
      </c>
      <c r="E227" s="36">
        <v>48329.133333333346</v>
      </c>
      <c r="F227" s="36">
        <v>40920.76666666667</v>
      </c>
      <c r="G227" s="36">
        <v>35588.33333333334</v>
      </c>
      <c r="H227" s="36">
        <v>61069.93333333335</v>
      </c>
      <c r="I227" s="36">
        <v>66402.36666666668</v>
      </c>
      <c r="J227" s="36">
        <v>73810.73333333335</v>
      </c>
      <c r="K227" s="31">
        <v>58994</v>
      </c>
      <c r="L227" s="31">
        <v>46253.2</v>
      </c>
      <c r="M227" s="31">
        <v>1.61644</v>
      </c>
      <c r="N227" s="1"/>
      <c r="O227" s="1"/>
    </row>
    <row r="228" spans="1:15" ht="12.75" customHeight="1">
      <c r="A228" s="33">
        <v>218</v>
      </c>
      <c r="B228" s="53" t="s">
        <v>395</v>
      </c>
      <c r="C228" s="31">
        <v>234.85</v>
      </c>
      <c r="D228" s="36">
        <v>236.9666666666667</v>
      </c>
      <c r="E228" s="36">
        <v>228.9333333333334</v>
      </c>
      <c r="F228" s="36">
        <v>223.0166666666667</v>
      </c>
      <c r="G228" s="36">
        <v>214.9833333333334</v>
      </c>
      <c r="H228" s="36">
        <v>242.88333333333338</v>
      </c>
      <c r="I228" s="36">
        <v>250.91666666666669</v>
      </c>
      <c r="J228" s="36">
        <v>256.83333333333337</v>
      </c>
      <c r="K228" s="31">
        <v>245</v>
      </c>
      <c r="L228" s="31">
        <v>231.05</v>
      </c>
      <c r="M228" s="31">
        <v>290.76077</v>
      </c>
      <c r="N228" s="1"/>
      <c r="O228" s="1"/>
    </row>
    <row r="229" spans="1:15" ht="12.75" customHeight="1">
      <c r="A229" s="33">
        <v>219</v>
      </c>
      <c r="B229" s="53" t="s">
        <v>135</v>
      </c>
      <c r="C229" s="31">
        <v>1131.05</v>
      </c>
      <c r="D229" s="36">
        <v>1126.8</v>
      </c>
      <c r="E229" s="36">
        <v>1117.05</v>
      </c>
      <c r="F229" s="36">
        <v>1103.05</v>
      </c>
      <c r="G229" s="36">
        <v>1093.3</v>
      </c>
      <c r="H229" s="36">
        <v>1140.8</v>
      </c>
      <c r="I229" s="36">
        <v>1150.55</v>
      </c>
      <c r="J229" s="36">
        <v>1164.55</v>
      </c>
      <c r="K229" s="31">
        <v>1136.55</v>
      </c>
      <c r="L229" s="31">
        <v>1112.8</v>
      </c>
      <c r="M229" s="31">
        <v>142.65565</v>
      </c>
      <c r="N229" s="1"/>
      <c r="O229" s="1"/>
    </row>
    <row r="230" spans="1:15" ht="12.75" customHeight="1">
      <c r="A230" s="33">
        <v>220</v>
      </c>
      <c r="B230" s="53" t="s">
        <v>136</v>
      </c>
      <c r="C230" s="31">
        <v>1676.8</v>
      </c>
      <c r="D230" s="36">
        <v>1669.3</v>
      </c>
      <c r="E230" s="36">
        <v>1658.6</v>
      </c>
      <c r="F230" s="36">
        <v>1640.3999999999999</v>
      </c>
      <c r="G230" s="36">
        <v>1629.6999999999998</v>
      </c>
      <c r="H230" s="36">
        <v>1687.5</v>
      </c>
      <c r="I230" s="36">
        <v>1698.2000000000003</v>
      </c>
      <c r="J230" s="36">
        <v>1716.4</v>
      </c>
      <c r="K230" s="31">
        <v>1680</v>
      </c>
      <c r="L230" s="31">
        <v>1651.1</v>
      </c>
      <c r="M230" s="31">
        <v>3.89375</v>
      </c>
      <c r="N230" s="1"/>
      <c r="O230" s="1"/>
    </row>
    <row r="231" spans="1:15" ht="12.75" customHeight="1">
      <c r="A231" s="33">
        <v>221</v>
      </c>
      <c r="B231" s="53" t="s">
        <v>137</v>
      </c>
      <c r="C231" s="31">
        <v>590.05</v>
      </c>
      <c r="D231" s="36">
        <v>587.75</v>
      </c>
      <c r="E231" s="36">
        <v>583.7</v>
      </c>
      <c r="F231" s="36">
        <v>577.35</v>
      </c>
      <c r="G231" s="36">
        <v>573.3000000000001</v>
      </c>
      <c r="H231" s="36">
        <v>594.1</v>
      </c>
      <c r="I231" s="36">
        <v>598.15</v>
      </c>
      <c r="J231" s="36">
        <v>604.5</v>
      </c>
      <c r="K231" s="31">
        <v>591.8</v>
      </c>
      <c r="L231" s="31">
        <v>581.4</v>
      </c>
      <c r="M231" s="31">
        <v>8.57053</v>
      </c>
      <c r="N231" s="1"/>
      <c r="O231" s="1"/>
    </row>
    <row r="232" spans="1:15" ht="12.75" customHeight="1">
      <c r="A232" s="33">
        <v>222</v>
      </c>
      <c r="B232" s="53" t="s">
        <v>276</v>
      </c>
      <c r="C232" s="31">
        <v>732.3</v>
      </c>
      <c r="D232" s="36">
        <v>732.2333333333332</v>
      </c>
      <c r="E232" s="36">
        <v>724.0666666666665</v>
      </c>
      <c r="F232" s="36">
        <v>715.8333333333333</v>
      </c>
      <c r="G232" s="36">
        <v>707.6666666666665</v>
      </c>
      <c r="H232" s="36">
        <v>740.4666666666665</v>
      </c>
      <c r="I232" s="36">
        <v>748.6333333333332</v>
      </c>
      <c r="J232" s="36">
        <v>756.8666666666664</v>
      </c>
      <c r="K232" s="31">
        <v>740.4</v>
      </c>
      <c r="L232" s="31">
        <v>724</v>
      </c>
      <c r="M232" s="31">
        <v>6.27544</v>
      </c>
      <c r="N232" s="1"/>
      <c r="O232" s="1"/>
    </row>
    <row r="233" spans="1:15" ht="12.75" customHeight="1">
      <c r="A233" s="33">
        <v>223</v>
      </c>
      <c r="B233" s="53" t="s">
        <v>396</v>
      </c>
      <c r="C233" s="31">
        <v>83.4</v>
      </c>
      <c r="D233" s="36">
        <v>83.76666666666667</v>
      </c>
      <c r="E233" s="36">
        <v>82.43333333333334</v>
      </c>
      <c r="F233" s="36">
        <v>81.46666666666667</v>
      </c>
      <c r="G233" s="36">
        <v>80.13333333333334</v>
      </c>
      <c r="H233" s="36">
        <v>84.73333333333333</v>
      </c>
      <c r="I233" s="36">
        <v>86.06666666666668</v>
      </c>
      <c r="J233" s="36">
        <v>87.03333333333333</v>
      </c>
      <c r="K233" s="31">
        <v>85.1</v>
      </c>
      <c r="L233" s="31">
        <v>82.8</v>
      </c>
      <c r="M233" s="31">
        <v>47.81612</v>
      </c>
      <c r="N233" s="1"/>
      <c r="O233" s="1"/>
    </row>
    <row r="234" spans="1:15" ht="12.75" customHeight="1">
      <c r="A234" s="33">
        <v>224</v>
      </c>
      <c r="B234" s="53" t="s">
        <v>140</v>
      </c>
      <c r="C234" s="31">
        <v>77.05</v>
      </c>
      <c r="D234" s="36">
        <v>77.03333333333333</v>
      </c>
      <c r="E234" s="36">
        <v>76.61666666666666</v>
      </c>
      <c r="F234" s="36">
        <v>76.18333333333332</v>
      </c>
      <c r="G234" s="36">
        <v>75.76666666666665</v>
      </c>
      <c r="H234" s="36">
        <v>77.46666666666667</v>
      </c>
      <c r="I234" s="36">
        <v>77.88333333333335</v>
      </c>
      <c r="J234" s="36">
        <v>78.31666666666668</v>
      </c>
      <c r="K234" s="31">
        <v>77.45</v>
      </c>
      <c r="L234" s="31">
        <v>76.6</v>
      </c>
      <c r="M234" s="31">
        <v>456.68074</v>
      </c>
      <c r="N234" s="1"/>
      <c r="O234" s="1"/>
    </row>
    <row r="235" spans="1:15" ht="12.75" customHeight="1">
      <c r="A235" s="33">
        <v>225</v>
      </c>
      <c r="B235" s="53" t="s">
        <v>139</v>
      </c>
      <c r="C235" s="31">
        <v>113.75</v>
      </c>
      <c r="D235" s="36">
        <v>113.55</v>
      </c>
      <c r="E235" s="36">
        <v>112.94999999999999</v>
      </c>
      <c r="F235" s="36">
        <v>112.14999999999999</v>
      </c>
      <c r="G235" s="36">
        <v>111.54999999999998</v>
      </c>
      <c r="H235" s="36">
        <v>114.35</v>
      </c>
      <c r="I235" s="36">
        <v>114.94999999999999</v>
      </c>
      <c r="J235" s="36">
        <v>115.75</v>
      </c>
      <c r="K235" s="31">
        <v>114.15</v>
      </c>
      <c r="L235" s="31">
        <v>112.75</v>
      </c>
      <c r="M235" s="31">
        <v>39.06467</v>
      </c>
      <c r="N235" s="1"/>
      <c r="O235" s="1"/>
    </row>
    <row r="236" spans="1:15" ht="12.75" customHeight="1">
      <c r="A236" s="33">
        <v>226</v>
      </c>
      <c r="B236" s="53" t="s">
        <v>398</v>
      </c>
      <c r="C236" s="31">
        <v>393.7</v>
      </c>
      <c r="D236" s="36">
        <v>395.81666666666666</v>
      </c>
      <c r="E236" s="36">
        <v>390.68333333333334</v>
      </c>
      <c r="F236" s="36">
        <v>387.6666666666667</v>
      </c>
      <c r="G236" s="36">
        <v>382.53333333333336</v>
      </c>
      <c r="H236" s="36">
        <v>398.8333333333333</v>
      </c>
      <c r="I236" s="36">
        <v>403.96666666666664</v>
      </c>
      <c r="J236" s="36">
        <v>406.9833333333333</v>
      </c>
      <c r="K236" s="31">
        <v>400.95</v>
      </c>
      <c r="L236" s="31">
        <v>392.8</v>
      </c>
      <c r="M236" s="31">
        <v>5.17029</v>
      </c>
      <c r="N236" s="1"/>
      <c r="O236" s="1"/>
    </row>
    <row r="237" spans="1:15" ht="12.75" customHeight="1">
      <c r="A237" s="33">
        <v>227</v>
      </c>
      <c r="B237" s="53" t="s">
        <v>399</v>
      </c>
      <c r="C237" s="31">
        <v>65.8</v>
      </c>
      <c r="D237" s="36">
        <v>65.81666666666666</v>
      </c>
      <c r="E237" s="36">
        <v>65.28333333333333</v>
      </c>
      <c r="F237" s="36">
        <v>64.76666666666667</v>
      </c>
      <c r="G237" s="36">
        <v>64.23333333333333</v>
      </c>
      <c r="H237" s="36">
        <v>66.33333333333333</v>
      </c>
      <c r="I237" s="36">
        <v>66.86666666666666</v>
      </c>
      <c r="J237" s="36">
        <v>67.38333333333333</v>
      </c>
      <c r="K237" s="31">
        <v>66.35</v>
      </c>
      <c r="L237" s="31">
        <v>65.3</v>
      </c>
      <c r="M237" s="31">
        <v>74.08879</v>
      </c>
      <c r="N237" s="1"/>
      <c r="O237" s="1"/>
    </row>
    <row r="238" spans="1:15" ht="12.75" customHeight="1">
      <c r="A238" s="33">
        <v>228</v>
      </c>
      <c r="B238" s="53" t="s">
        <v>781</v>
      </c>
      <c r="C238" s="31">
        <v>261.4</v>
      </c>
      <c r="D238" s="36">
        <v>256.21666666666664</v>
      </c>
      <c r="E238" s="36">
        <v>248.93333333333328</v>
      </c>
      <c r="F238" s="36">
        <v>236.46666666666664</v>
      </c>
      <c r="G238" s="36">
        <v>229.18333333333328</v>
      </c>
      <c r="H238" s="36">
        <v>268.6833333333333</v>
      </c>
      <c r="I238" s="36">
        <v>275.9666666666667</v>
      </c>
      <c r="J238" s="36">
        <v>288.4333333333333</v>
      </c>
      <c r="K238" s="31">
        <v>263.5</v>
      </c>
      <c r="L238" s="31">
        <v>243.75</v>
      </c>
      <c r="M238" s="31">
        <v>378.42759</v>
      </c>
      <c r="N238" s="1"/>
      <c r="O238" s="1"/>
    </row>
    <row r="239" spans="1:15" ht="12.75" customHeight="1">
      <c r="A239" s="33">
        <v>229</v>
      </c>
      <c r="B239" s="53" t="s">
        <v>154</v>
      </c>
      <c r="C239" s="31">
        <v>431.45</v>
      </c>
      <c r="D239" s="36">
        <v>428.9833333333333</v>
      </c>
      <c r="E239" s="36">
        <v>425.36666666666656</v>
      </c>
      <c r="F239" s="36">
        <v>419.28333333333325</v>
      </c>
      <c r="G239" s="36">
        <v>415.6666666666665</v>
      </c>
      <c r="H239" s="36">
        <v>435.0666666666666</v>
      </c>
      <c r="I239" s="36">
        <v>438.6833333333333</v>
      </c>
      <c r="J239" s="36">
        <v>444.76666666666665</v>
      </c>
      <c r="K239" s="31">
        <v>432.6</v>
      </c>
      <c r="L239" s="31">
        <v>422.9</v>
      </c>
      <c r="M239" s="31">
        <v>230.25186</v>
      </c>
      <c r="N239" s="1"/>
      <c r="O239" s="1"/>
    </row>
    <row r="240" spans="1:15" ht="12.75" customHeight="1">
      <c r="A240" s="33">
        <v>230</v>
      </c>
      <c r="B240" s="53" t="s">
        <v>400</v>
      </c>
      <c r="C240" s="31">
        <v>304.75</v>
      </c>
      <c r="D240" s="36">
        <v>307.75</v>
      </c>
      <c r="E240" s="36">
        <v>299.6</v>
      </c>
      <c r="F240" s="36">
        <v>294.45000000000005</v>
      </c>
      <c r="G240" s="36">
        <v>286.30000000000007</v>
      </c>
      <c r="H240" s="36">
        <v>312.9</v>
      </c>
      <c r="I240" s="36">
        <v>321.04999999999995</v>
      </c>
      <c r="J240" s="36">
        <v>326.19999999999993</v>
      </c>
      <c r="K240" s="31">
        <v>315.9</v>
      </c>
      <c r="L240" s="31">
        <v>302.6</v>
      </c>
      <c r="M240" s="31">
        <v>47.80439</v>
      </c>
      <c r="N240" s="1"/>
      <c r="O240" s="1"/>
    </row>
    <row r="241" spans="1:15" ht="12.75" customHeight="1">
      <c r="A241" s="33">
        <v>231</v>
      </c>
      <c r="B241" s="53" t="s">
        <v>144</v>
      </c>
      <c r="C241" s="31">
        <v>208.55</v>
      </c>
      <c r="D241" s="36">
        <v>208.53333333333333</v>
      </c>
      <c r="E241" s="36">
        <v>206.91666666666666</v>
      </c>
      <c r="F241" s="36">
        <v>205.28333333333333</v>
      </c>
      <c r="G241" s="36">
        <v>203.66666666666666</v>
      </c>
      <c r="H241" s="36">
        <v>210.16666666666666</v>
      </c>
      <c r="I241" s="36">
        <v>211.78333333333333</v>
      </c>
      <c r="J241" s="36">
        <v>213.41666666666666</v>
      </c>
      <c r="K241" s="31">
        <v>210.15</v>
      </c>
      <c r="L241" s="31">
        <v>206.9</v>
      </c>
      <c r="M241" s="31">
        <v>9.88799</v>
      </c>
      <c r="N241" s="1"/>
      <c r="O241" s="1"/>
    </row>
    <row r="242" spans="1:15" ht="12.75" customHeight="1">
      <c r="A242" s="33">
        <v>232</v>
      </c>
      <c r="B242" s="53" t="s">
        <v>134</v>
      </c>
      <c r="C242" s="31">
        <v>162.65</v>
      </c>
      <c r="D242" s="36">
        <v>162.86666666666667</v>
      </c>
      <c r="E242" s="36">
        <v>161.28333333333336</v>
      </c>
      <c r="F242" s="36">
        <v>159.91666666666669</v>
      </c>
      <c r="G242" s="36">
        <v>158.33333333333337</v>
      </c>
      <c r="H242" s="36">
        <v>164.23333333333335</v>
      </c>
      <c r="I242" s="36">
        <v>165.81666666666666</v>
      </c>
      <c r="J242" s="36">
        <v>167.18333333333334</v>
      </c>
      <c r="K242" s="31">
        <v>164.45</v>
      </c>
      <c r="L242" s="31">
        <v>161.5</v>
      </c>
      <c r="M242" s="31">
        <v>43.66588</v>
      </c>
      <c r="N242" s="1"/>
      <c r="O242" s="1"/>
    </row>
    <row r="243" spans="1:15" ht="12.75" customHeight="1">
      <c r="A243" s="33">
        <v>233</v>
      </c>
      <c r="B243" s="53" t="s">
        <v>145</v>
      </c>
      <c r="C243" s="31">
        <v>2621.75</v>
      </c>
      <c r="D243" s="36">
        <v>2626.4500000000003</v>
      </c>
      <c r="E243" s="36">
        <v>2597.9000000000005</v>
      </c>
      <c r="F243" s="36">
        <v>2574.05</v>
      </c>
      <c r="G243" s="36">
        <v>2545.5000000000005</v>
      </c>
      <c r="H243" s="36">
        <v>2650.3000000000006</v>
      </c>
      <c r="I243" s="36">
        <v>2678.850000000001</v>
      </c>
      <c r="J243" s="36">
        <v>2702.7000000000007</v>
      </c>
      <c r="K243" s="31">
        <v>2655</v>
      </c>
      <c r="L243" s="31">
        <v>2602.6</v>
      </c>
      <c r="M243" s="31">
        <v>1.29589</v>
      </c>
      <c r="N243" s="1"/>
      <c r="O243" s="1"/>
    </row>
    <row r="244" spans="1:15" ht="12.75" customHeight="1">
      <c r="A244" s="33">
        <v>234</v>
      </c>
      <c r="B244" s="53" t="s">
        <v>277</v>
      </c>
      <c r="C244" s="31">
        <v>539.9</v>
      </c>
      <c r="D244" s="36">
        <v>536.7333333333332</v>
      </c>
      <c r="E244" s="36">
        <v>529.0166666666664</v>
      </c>
      <c r="F244" s="36">
        <v>518.1333333333332</v>
      </c>
      <c r="G244" s="36">
        <v>510.4166666666664</v>
      </c>
      <c r="H244" s="36">
        <v>547.6166666666664</v>
      </c>
      <c r="I244" s="36">
        <v>555.3333333333334</v>
      </c>
      <c r="J244" s="36">
        <v>566.2166666666665</v>
      </c>
      <c r="K244" s="31">
        <v>544.45</v>
      </c>
      <c r="L244" s="31">
        <v>525.85</v>
      </c>
      <c r="M244" s="31">
        <v>18.68422</v>
      </c>
      <c r="N244" s="1"/>
      <c r="O244" s="1"/>
    </row>
    <row r="245" spans="1:15" ht="12.75" customHeight="1">
      <c r="A245" s="33">
        <v>235</v>
      </c>
      <c r="B245" s="53" t="s">
        <v>141</v>
      </c>
      <c r="C245" s="31">
        <v>148</v>
      </c>
      <c r="D245" s="36">
        <v>148.76666666666668</v>
      </c>
      <c r="E245" s="36">
        <v>146.23333333333335</v>
      </c>
      <c r="F245" s="36">
        <v>144.46666666666667</v>
      </c>
      <c r="G245" s="36">
        <v>141.93333333333334</v>
      </c>
      <c r="H245" s="36">
        <v>150.53333333333336</v>
      </c>
      <c r="I245" s="36">
        <v>153.06666666666672</v>
      </c>
      <c r="J245" s="36">
        <v>154.83333333333337</v>
      </c>
      <c r="K245" s="31">
        <v>151.3</v>
      </c>
      <c r="L245" s="31">
        <v>147</v>
      </c>
      <c r="M245" s="31">
        <v>149.10087</v>
      </c>
      <c r="N245" s="1"/>
      <c r="O245" s="1"/>
    </row>
    <row r="246" spans="1:15" ht="12.75" customHeight="1">
      <c r="A246" s="33">
        <v>236</v>
      </c>
      <c r="B246" s="53" t="s">
        <v>143</v>
      </c>
      <c r="C246" s="31">
        <v>568.8</v>
      </c>
      <c r="D246" s="36">
        <v>568.4</v>
      </c>
      <c r="E246" s="36">
        <v>562</v>
      </c>
      <c r="F246" s="36">
        <v>555.2</v>
      </c>
      <c r="G246" s="36">
        <v>548.8000000000001</v>
      </c>
      <c r="H246" s="36">
        <v>575.1999999999999</v>
      </c>
      <c r="I246" s="36">
        <v>581.5999999999998</v>
      </c>
      <c r="J246" s="36">
        <v>588.3999999999999</v>
      </c>
      <c r="K246" s="31">
        <v>574.8</v>
      </c>
      <c r="L246" s="31">
        <v>561.6</v>
      </c>
      <c r="M246" s="31">
        <v>29.41336</v>
      </c>
      <c r="N246" s="1"/>
      <c r="O246" s="1"/>
    </row>
    <row r="247" spans="1:15" ht="12.75" customHeight="1">
      <c r="A247" s="33">
        <v>237</v>
      </c>
      <c r="B247" s="53" t="s">
        <v>151</v>
      </c>
      <c r="C247" s="31">
        <v>162.85</v>
      </c>
      <c r="D247" s="36">
        <v>162.79999999999998</v>
      </c>
      <c r="E247" s="36">
        <v>161.19999999999996</v>
      </c>
      <c r="F247" s="36">
        <v>159.54999999999998</v>
      </c>
      <c r="G247" s="36">
        <v>157.94999999999996</v>
      </c>
      <c r="H247" s="36">
        <v>164.44999999999996</v>
      </c>
      <c r="I247" s="36">
        <v>166.04999999999998</v>
      </c>
      <c r="J247" s="36">
        <v>167.69999999999996</v>
      </c>
      <c r="K247" s="31">
        <v>164.4</v>
      </c>
      <c r="L247" s="31">
        <v>161.15</v>
      </c>
      <c r="M247" s="31">
        <v>230.1712</v>
      </c>
      <c r="N247" s="1"/>
      <c r="O247" s="1"/>
    </row>
    <row r="248" spans="1:15" ht="12.75" customHeight="1">
      <c r="A248" s="33">
        <v>238</v>
      </c>
      <c r="B248" s="53" t="s">
        <v>401</v>
      </c>
      <c r="C248" s="31">
        <v>61.6</v>
      </c>
      <c r="D248" s="36">
        <v>61.78333333333333</v>
      </c>
      <c r="E248" s="36">
        <v>61.06666666666666</v>
      </c>
      <c r="F248" s="36">
        <v>60.53333333333333</v>
      </c>
      <c r="G248" s="36">
        <v>59.81666666666666</v>
      </c>
      <c r="H248" s="36">
        <v>62.31666666666666</v>
      </c>
      <c r="I248" s="36">
        <v>63.03333333333333</v>
      </c>
      <c r="J248" s="36">
        <v>63.56666666666666</v>
      </c>
      <c r="K248" s="31">
        <v>62.5</v>
      </c>
      <c r="L248" s="31">
        <v>61.25</v>
      </c>
      <c r="M248" s="31">
        <v>77.92324</v>
      </c>
      <c r="N248" s="1"/>
      <c r="O248" s="1"/>
    </row>
    <row r="249" spans="1:15" ht="12.75" customHeight="1">
      <c r="A249" s="33">
        <v>239</v>
      </c>
      <c r="B249" s="53" t="s">
        <v>153</v>
      </c>
      <c r="C249" s="31">
        <v>1040.5</v>
      </c>
      <c r="D249" s="36">
        <v>1038.1</v>
      </c>
      <c r="E249" s="36">
        <v>1031.4999999999998</v>
      </c>
      <c r="F249" s="36">
        <v>1022.4999999999998</v>
      </c>
      <c r="G249" s="36">
        <v>1015.8999999999996</v>
      </c>
      <c r="H249" s="36">
        <v>1047.1</v>
      </c>
      <c r="I249" s="36">
        <v>1053.7000000000003</v>
      </c>
      <c r="J249" s="36">
        <v>1062.7</v>
      </c>
      <c r="K249" s="31">
        <v>1044.7</v>
      </c>
      <c r="L249" s="31">
        <v>1029.1</v>
      </c>
      <c r="M249" s="31">
        <v>16.62931</v>
      </c>
      <c r="N249" s="1"/>
      <c r="O249" s="1"/>
    </row>
    <row r="250" spans="1:15" ht="12.75" customHeight="1">
      <c r="A250" s="33">
        <v>240</v>
      </c>
      <c r="B250" s="53" t="s">
        <v>402</v>
      </c>
      <c r="C250" s="31">
        <v>157.65</v>
      </c>
      <c r="D250" s="36">
        <v>157.58333333333334</v>
      </c>
      <c r="E250" s="36">
        <v>155.66666666666669</v>
      </c>
      <c r="F250" s="36">
        <v>153.68333333333334</v>
      </c>
      <c r="G250" s="36">
        <v>151.76666666666668</v>
      </c>
      <c r="H250" s="36">
        <v>159.5666666666667</v>
      </c>
      <c r="I250" s="36">
        <v>161.48333333333338</v>
      </c>
      <c r="J250" s="36">
        <v>163.4666666666667</v>
      </c>
      <c r="K250" s="31">
        <v>159.5</v>
      </c>
      <c r="L250" s="31">
        <v>155.6</v>
      </c>
      <c r="M250" s="31">
        <v>449.97396</v>
      </c>
      <c r="N250" s="1"/>
      <c r="O250" s="1"/>
    </row>
    <row r="251" spans="1:15" ht="12.75" customHeight="1">
      <c r="A251" s="33">
        <v>241</v>
      </c>
      <c r="B251" s="53" t="s">
        <v>403</v>
      </c>
      <c r="C251" s="31">
        <v>1355.7</v>
      </c>
      <c r="D251" s="36">
        <v>1360.9666666666667</v>
      </c>
      <c r="E251" s="36">
        <v>1344.7333333333333</v>
      </c>
      <c r="F251" s="36">
        <v>1333.7666666666667</v>
      </c>
      <c r="G251" s="36">
        <v>1317.5333333333333</v>
      </c>
      <c r="H251" s="36">
        <v>1371.9333333333334</v>
      </c>
      <c r="I251" s="36">
        <v>1388.166666666667</v>
      </c>
      <c r="J251" s="36">
        <v>1399.1333333333334</v>
      </c>
      <c r="K251" s="31">
        <v>1377.2</v>
      </c>
      <c r="L251" s="31">
        <v>1350</v>
      </c>
      <c r="M251" s="31">
        <v>0.17912</v>
      </c>
      <c r="N251" s="1"/>
      <c r="O251" s="1"/>
    </row>
    <row r="252" spans="1:15" ht="12.75" customHeight="1">
      <c r="A252" s="33">
        <v>242</v>
      </c>
      <c r="B252" s="53" t="s">
        <v>142</v>
      </c>
      <c r="C252" s="31">
        <v>440.3</v>
      </c>
      <c r="D252" s="36">
        <v>440.5833333333333</v>
      </c>
      <c r="E252" s="36">
        <v>436.26666666666665</v>
      </c>
      <c r="F252" s="36">
        <v>432.23333333333335</v>
      </c>
      <c r="G252" s="36">
        <v>427.9166666666667</v>
      </c>
      <c r="H252" s="36">
        <v>444.6166666666666</v>
      </c>
      <c r="I252" s="36">
        <v>448.93333333333334</v>
      </c>
      <c r="J252" s="36">
        <v>452.9666666666666</v>
      </c>
      <c r="K252" s="31">
        <v>444.9</v>
      </c>
      <c r="L252" s="31">
        <v>436.55</v>
      </c>
      <c r="M252" s="31">
        <v>10.22423</v>
      </c>
      <c r="N252" s="1"/>
      <c r="O252" s="1"/>
    </row>
    <row r="253" spans="1:15" ht="12.75" customHeight="1">
      <c r="A253" s="33">
        <v>243</v>
      </c>
      <c r="B253" s="53" t="s">
        <v>148</v>
      </c>
      <c r="C253" s="31">
        <v>341</v>
      </c>
      <c r="D253" s="36">
        <v>340.7833333333333</v>
      </c>
      <c r="E253" s="36">
        <v>337.7666666666666</v>
      </c>
      <c r="F253" s="36">
        <v>334.5333333333333</v>
      </c>
      <c r="G253" s="36">
        <v>331.5166666666666</v>
      </c>
      <c r="H253" s="36">
        <v>344.0166666666666</v>
      </c>
      <c r="I253" s="36">
        <v>347.03333333333325</v>
      </c>
      <c r="J253" s="36">
        <v>350.2666666666666</v>
      </c>
      <c r="K253" s="31">
        <v>343.8</v>
      </c>
      <c r="L253" s="31">
        <v>337.55</v>
      </c>
      <c r="M253" s="31">
        <v>66.88038</v>
      </c>
      <c r="N253" s="1"/>
      <c r="O253" s="1"/>
    </row>
    <row r="254" spans="1:15" ht="12.75" customHeight="1">
      <c r="A254" s="33">
        <v>244</v>
      </c>
      <c r="B254" s="53" t="s">
        <v>147</v>
      </c>
      <c r="C254" s="31">
        <v>1408.75</v>
      </c>
      <c r="D254" s="36">
        <v>1406.4666666666665</v>
      </c>
      <c r="E254" s="36">
        <v>1387.933333333333</v>
      </c>
      <c r="F254" s="36">
        <v>1367.1166666666666</v>
      </c>
      <c r="G254" s="36">
        <v>1348.583333333333</v>
      </c>
      <c r="H254" s="36">
        <v>1427.2833333333328</v>
      </c>
      <c r="I254" s="36">
        <v>1445.8166666666662</v>
      </c>
      <c r="J254" s="36">
        <v>1466.6333333333328</v>
      </c>
      <c r="K254" s="31">
        <v>1425</v>
      </c>
      <c r="L254" s="31">
        <v>1385.65</v>
      </c>
      <c r="M254" s="31">
        <v>56.66243</v>
      </c>
      <c r="N254" s="1"/>
      <c r="O254" s="1"/>
    </row>
    <row r="255" spans="1:15" ht="12.75" customHeight="1">
      <c r="A255" s="33">
        <v>245</v>
      </c>
      <c r="B255" s="53" t="s">
        <v>182</v>
      </c>
      <c r="C255" s="31">
        <v>5866.75</v>
      </c>
      <c r="D255" s="36">
        <v>5825.599999999999</v>
      </c>
      <c r="E255" s="36">
        <v>5651.199999999999</v>
      </c>
      <c r="F255" s="36">
        <v>5435.65</v>
      </c>
      <c r="G255" s="36">
        <v>5261.249999999999</v>
      </c>
      <c r="H255" s="36">
        <v>6041.149999999999</v>
      </c>
      <c r="I255" s="36">
        <v>6215.549999999998</v>
      </c>
      <c r="J255" s="36">
        <v>6431.0999999999985</v>
      </c>
      <c r="K255" s="31">
        <v>6000</v>
      </c>
      <c r="L255" s="31">
        <v>5610.05</v>
      </c>
      <c r="M255" s="31">
        <v>4.50051</v>
      </c>
      <c r="N255" s="1"/>
      <c r="O255" s="1"/>
    </row>
    <row r="256" spans="1:15" ht="12.75" customHeight="1">
      <c r="A256" s="33">
        <v>246</v>
      </c>
      <c r="B256" s="53" t="s">
        <v>149</v>
      </c>
      <c r="C256" s="31">
        <v>1453.35</v>
      </c>
      <c r="D256" s="36">
        <v>1445.3666666666668</v>
      </c>
      <c r="E256" s="36">
        <v>1434.9833333333336</v>
      </c>
      <c r="F256" s="36">
        <v>1416.6166666666668</v>
      </c>
      <c r="G256" s="36">
        <v>1406.2333333333336</v>
      </c>
      <c r="H256" s="36">
        <v>1463.7333333333336</v>
      </c>
      <c r="I256" s="36">
        <v>1474.1166666666668</v>
      </c>
      <c r="J256" s="36">
        <v>1492.4833333333336</v>
      </c>
      <c r="K256" s="31">
        <v>1455.75</v>
      </c>
      <c r="L256" s="31">
        <v>1427</v>
      </c>
      <c r="M256" s="31">
        <v>92.49145</v>
      </c>
      <c r="N256" s="1"/>
      <c r="O256" s="1"/>
    </row>
    <row r="257" spans="1:15" ht="12.75" customHeight="1">
      <c r="A257" s="33">
        <v>247</v>
      </c>
      <c r="B257" s="53" t="s">
        <v>1092</v>
      </c>
      <c r="C257" s="31">
        <v>610.35</v>
      </c>
      <c r="D257" s="36">
        <v>594.5500000000001</v>
      </c>
      <c r="E257" s="36">
        <v>573.8000000000002</v>
      </c>
      <c r="F257" s="36">
        <v>537.2500000000001</v>
      </c>
      <c r="G257" s="36">
        <v>516.5000000000002</v>
      </c>
      <c r="H257" s="36">
        <v>631.1000000000001</v>
      </c>
      <c r="I257" s="36">
        <v>651.8499999999999</v>
      </c>
      <c r="J257" s="36">
        <v>688.4000000000001</v>
      </c>
      <c r="K257" s="31">
        <v>615.3</v>
      </c>
      <c r="L257" s="31">
        <v>558</v>
      </c>
      <c r="M257" s="31">
        <v>24.62531</v>
      </c>
      <c r="N257" s="1"/>
      <c r="O257" s="1"/>
    </row>
    <row r="258" spans="1:15" ht="12.75" customHeight="1">
      <c r="A258" s="33">
        <v>248</v>
      </c>
      <c r="B258" s="53" t="s">
        <v>150</v>
      </c>
      <c r="C258" s="31">
        <v>878.35</v>
      </c>
      <c r="D258" s="36">
        <v>882.7833333333333</v>
      </c>
      <c r="E258" s="36">
        <v>872.5666666666666</v>
      </c>
      <c r="F258" s="36">
        <v>866.7833333333333</v>
      </c>
      <c r="G258" s="36">
        <v>856.5666666666666</v>
      </c>
      <c r="H258" s="36">
        <v>888.5666666666666</v>
      </c>
      <c r="I258" s="36">
        <v>898.7833333333333</v>
      </c>
      <c r="J258" s="36">
        <v>904.5666666666666</v>
      </c>
      <c r="K258" s="31">
        <v>893</v>
      </c>
      <c r="L258" s="31">
        <v>877</v>
      </c>
      <c r="M258" s="31">
        <v>2.03364</v>
      </c>
      <c r="N258" s="1"/>
      <c r="O258" s="1"/>
    </row>
    <row r="259" spans="1:15" ht="12.75" customHeight="1">
      <c r="A259" s="33">
        <v>249</v>
      </c>
      <c r="B259" s="53" t="s">
        <v>146</v>
      </c>
      <c r="C259" s="31">
        <v>4290.4</v>
      </c>
      <c r="D259" s="36">
        <v>4295.45</v>
      </c>
      <c r="E259" s="36">
        <v>4256.95</v>
      </c>
      <c r="F259" s="36">
        <v>4223.5</v>
      </c>
      <c r="G259" s="36">
        <v>4185</v>
      </c>
      <c r="H259" s="36">
        <v>4328.9</v>
      </c>
      <c r="I259" s="36">
        <v>4367.4</v>
      </c>
      <c r="J259" s="36">
        <v>4400.849999999999</v>
      </c>
      <c r="K259" s="31">
        <v>4333.95</v>
      </c>
      <c r="L259" s="31">
        <v>4262</v>
      </c>
      <c r="M259" s="31">
        <v>5.87188</v>
      </c>
      <c r="N259" s="1"/>
      <c r="O259" s="1"/>
    </row>
    <row r="260" spans="1:15" ht="12.75" customHeight="1">
      <c r="A260" s="33">
        <v>250</v>
      </c>
      <c r="B260" s="53" t="s">
        <v>152</v>
      </c>
      <c r="C260" s="31">
        <v>1287.5</v>
      </c>
      <c r="D260" s="36">
        <v>1283.7333333333333</v>
      </c>
      <c r="E260" s="36">
        <v>1273.5666666666666</v>
      </c>
      <c r="F260" s="36">
        <v>1259.6333333333332</v>
      </c>
      <c r="G260" s="36">
        <v>1249.4666666666665</v>
      </c>
      <c r="H260" s="36">
        <v>1297.6666666666667</v>
      </c>
      <c r="I260" s="36">
        <v>1307.8333333333333</v>
      </c>
      <c r="J260" s="36">
        <v>1321.7666666666669</v>
      </c>
      <c r="K260" s="31">
        <v>1293.9</v>
      </c>
      <c r="L260" s="31">
        <v>1269.8</v>
      </c>
      <c r="M260" s="31">
        <v>0.87052</v>
      </c>
      <c r="N260" s="1"/>
      <c r="O260" s="1"/>
    </row>
    <row r="261" spans="1:15" ht="12.75" customHeight="1">
      <c r="A261" s="33">
        <v>251</v>
      </c>
      <c r="B261" s="53" t="s">
        <v>404</v>
      </c>
      <c r="C261" s="31">
        <v>1832.55</v>
      </c>
      <c r="D261" s="36">
        <v>1818.1000000000001</v>
      </c>
      <c r="E261" s="36">
        <v>1796.2500000000002</v>
      </c>
      <c r="F261" s="36">
        <v>1759.95</v>
      </c>
      <c r="G261" s="36">
        <v>1738.1000000000001</v>
      </c>
      <c r="H261" s="36">
        <v>1854.4000000000003</v>
      </c>
      <c r="I261" s="36">
        <v>1876.2500000000002</v>
      </c>
      <c r="J261" s="36">
        <v>1912.5500000000004</v>
      </c>
      <c r="K261" s="31">
        <v>1839.95</v>
      </c>
      <c r="L261" s="31">
        <v>1781.8</v>
      </c>
      <c r="M261" s="31">
        <v>1.17208</v>
      </c>
      <c r="N261" s="1"/>
      <c r="O261" s="1"/>
    </row>
    <row r="262" spans="1:15" ht="12.75" customHeight="1">
      <c r="A262" s="33">
        <v>252</v>
      </c>
      <c r="B262" s="53" t="s">
        <v>156</v>
      </c>
      <c r="C262" s="31">
        <v>3848.25</v>
      </c>
      <c r="D262" s="36">
        <v>3861.183333333333</v>
      </c>
      <c r="E262" s="36">
        <v>3792.366666666666</v>
      </c>
      <c r="F262" s="36">
        <v>3736.483333333333</v>
      </c>
      <c r="G262" s="36">
        <v>3667.666666666666</v>
      </c>
      <c r="H262" s="36">
        <v>3917.0666666666657</v>
      </c>
      <c r="I262" s="36">
        <v>3985.8833333333323</v>
      </c>
      <c r="J262" s="36">
        <v>4041.7666666666655</v>
      </c>
      <c r="K262" s="31">
        <v>3930</v>
      </c>
      <c r="L262" s="31">
        <v>3805.3</v>
      </c>
      <c r="M262" s="31">
        <v>2.31449</v>
      </c>
      <c r="N262" s="1"/>
      <c r="O262" s="1"/>
    </row>
    <row r="263" spans="1:15" ht="12.75" customHeight="1">
      <c r="A263" s="33">
        <v>253</v>
      </c>
      <c r="B263" s="53" t="s">
        <v>405</v>
      </c>
      <c r="C263" s="31">
        <v>1839.7</v>
      </c>
      <c r="D263" s="36">
        <v>1844.2166666666665</v>
      </c>
      <c r="E263" s="36">
        <v>1823.483333333333</v>
      </c>
      <c r="F263" s="36">
        <v>1807.2666666666664</v>
      </c>
      <c r="G263" s="36">
        <v>1786.5333333333328</v>
      </c>
      <c r="H263" s="36">
        <v>1860.433333333333</v>
      </c>
      <c r="I263" s="36">
        <v>1881.1666666666665</v>
      </c>
      <c r="J263" s="36">
        <v>1897.383333333333</v>
      </c>
      <c r="K263" s="31">
        <v>1864.95</v>
      </c>
      <c r="L263" s="31">
        <v>1828</v>
      </c>
      <c r="M263" s="31">
        <v>0.83989</v>
      </c>
      <c r="N263" s="1"/>
      <c r="O263" s="1"/>
    </row>
    <row r="264" spans="1:15" ht="12.75" customHeight="1">
      <c r="A264" s="33">
        <v>254</v>
      </c>
      <c r="B264" s="53" t="s">
        <v>406</v>
      </c>
      <c r="C264" s="31">
        <v>777.2</v>
      </c>
      <c r="D264" s="36">
        <v>776.8333333333334</v>
      </c>
      <c r="E264" s="36">
        <v>771.3666666666668</v>
      </c>
      <c r="F264" s="36">
        <v>765.5333333333334</v>
      </c>
      <c r="G264" s="36">
        <v>760.0666666666668</v>
      </c>
      <c r="H264" s="36">
        <v>782.6666666666667</v>
      </c>
      <c r="I264" s="36">
        <v>788.1333333333332</v>
      </c>
      <c r="J264" s="36">
        <v>793.9666666666667</v>
      </c>
      <c r="K264" s="31">
        <v>782.3</v>
      </c>
      <c r="L264" s="31">
        <v>771</v>
      </c>
      <c r="M264" s="31">
        <v>0.54793</v>
      </c>
      <c r="N264" s="1"/>
      <c r="O264" s="1"/>
    </row>
    <row r="265" spans="1:15" ht="12.75" customHeight="1">
      <c r="A265" s="33">
        <v>255</v>
      </c>
      <c r="B265" s="53" t="s">
        <v>407</v>
      </c>
      <c r="C265" s="31">
        <v>350.05</v>
      </c>
      <c r="D265" s="36">
        <v>348.51666666666665</v>
      </c>
      <c r="E265" s="36">
        <v>344.4833333333333</v>
      </c>
      <c r="F265" s="36">
        <v>338.91666666666663</v>
      </c>
      <c r="G265" s="36">
        <v>334.88333333333327</v>
      </c>
      <c r="H265" s="36">
        <v>354.0833333333333</v>
      </c>
      <c r="I265" s="36">
        <v>358.1166666666666</v>
      </c>
      <c r="J265" s="36">
        <v>363.68333333333334</v>
      </c>
      <c r="K265" s="31">
        <v>352.55</v>
      </c>
      <c r="L265" s="31">
        <v>342.95</v>
      </c>
      <c r="M265" s="31">
        <v>5.55656</v>
      </c>
      <c r="N265" s="1"/>
      <c r="O265" s="1"/>
    </row>
    <row r="266" spans="1:15" ht="12.75" customHeight="1">
      <c r="A266" s="33">
        <v>256</v>
      </c>
      <c r="B266" s="53" t="s">
        <v>408</v>
      </c>
      <c r="C266" s="31">
        <v>82.1</v>
      </c>
      <c r="D266" s="36">
        <v>82.01666666666667</v>
      </c>
      <c r="E266" s="36">
        <v>81.03333333333333</v>
      </c>
      <c r="F266" s="36">
        <v>79.96666666666667</v>
      </c>
      <c r="G266" s="36">
        <v>78.98333333333333</v>
      </c>
      <c r="H266" s="36">
        <v>83.08333333333333</v>
      </c>
      <c r="I266" s="36">
        <v>84.06666666666665</v>
      </c>
      <c r="J266" s="36">
        <v>85.13333333333333</v>
      </c>
      <c r="K266" s="31">
        <v>83</v>
      </c>
      <c r="L266" s="31">
        <v>80.95</v>
      </c>
      <c r="M266" s="31">
        <v>17.50168</v>
      </c>
      <c r="N266" s="1"/>
      <c r="O266" s="1"/>
    </row>
    <row r="267" spans="1:15" ht="12.75" customHeight="1">
      <c r="A267" s="33">
        <v>257</v>
      </c>
      <c r="B267" s="53" t="s">
        <v>278</v>
      </c>
      <c r="C267" s="31">
        <v>594.15</v>
      </c>
      <c r="D267" s="36">
        <v>598.8333333333334</v>
      </c>
      <c r="E267" s="36">
        <v>585.6666666666667</v>
      </c>
      <c r="F267" s="36">
        <v>577.1833333333334</v>
      </c>
      <c r="G267" s="36">
        <v>564.0166666666668</v>
      </c>
      <c r="H267" s="36">
        <v>607.3166666666667</v>
      </c>
      <c r="I267" s="36">
        <v>620.4833333333335</v>
      </c>
      <c r="J267" s="36">
        <v>628.9666666666667</v>
      </c>
      <c r="K267" s="31">
        <v>612</v>
      </c>
      <c r="L267" s="31">
        <v>590.35</v>
      </c>
      <c r="M267" s="31">
        <v>45.01917</v>
      </c>
      <c r="N267" s="1"/>
      <c r="O267" s="1"/>
    </row>
    <row r="268" spans="1:15" ht="12.75" customHeight="1">
      <c r="A268" s="33">
        <v>258</v>
      </c>
      <c r="B268" s="53" t="s">
        <v>1093</v>
      </c>
      <c r="C268" s="31">
        <v>259.05</v>
      </c>
      <c r="D268" s="36">
        <v>258.78333333333336</v>
      </c>
      <c r="E268" s="36">
        <v>255.9666666666667</v>
      </c>
      <c r="F268" s="36">
        <v>252.88333333333333</v>
      </c>
      <c r="G268" s="36">
        <v>250.06666666666666</v>
      </c>
      <c r="H268" s="36">
        <v>261.86666666666673</v>
      </c>
      <c r="I268" s="36">
        <v>264.68333333333345</v>
      </c>
      <c r="J268" s="36">
        <v>267.76666666666677</v>
      </c>
      <c r="K268" s="31">
        <v>261.6</v>
      </c>
      <c r="L268" s="31">
        <v>255.7</v>
      </c>
      <c r="M268" s="31">
        <v>25.92485</v>
      </c>
      <c r="N268" s="1"/>
      <c r="O268" s="1"/>
    </row>
    <row r="269" spans="1:15" ht="12.75" customHeight="1">
      <c r="A269" s="33">
        <v>259</v>
      </c>
      <c r="B269" s="53" t="s">
        <v>157</v>
      </c>
      <c r="C269" s="31">
        <v>886.4</v>
      </c>
      <c r="D269" s="36">
        <v>879.7666666666668</v>
      </c>
      <c r="E269" s="36">
        <v>871.0833333333335</v>
      </c>
      <c r="F269" s="36">
        <v>855.7666666666668</v>
      </c>
      <c r="G269" s="36">
        <v>847.0833333333335</v>
      </c>
      <c r="H269" s="36">
        <v>895.0833333333335</v>
      </c>
      <c r="I269" s="36">
        <v>903.7666666666667</v>
      </c>
      <c r="J269" s="36">
        <v>919.0833333333335</v>
      </c>
      <c r="K269" s="31">
        <v>888.45</v>
      </c>
      <c r="L269" s="31">
        <v>864.45</v>
      </c>
      <c r="M269" s="31">
        <v>32.82175</v>
      </c>
      <c r="N269" s="1"/>
      <c r="O269" s="1"/>
    </row>
    <row r="270" spans="1:15" ht="12.75" customHeight="1">
      <c r="A270" s="33">
        <v>260</v>
      </c>
      <c r="B270" s="53" t="s">
        <v>1094</v>
      </c>
      <c r="C270" s="31">
        <v>960.1</v>
      </c>
      <c r="D270" s="36">
        <v>963.1833333333334</v>
      </c>
      <c r="E270" s="36">
        <v>926.9166666666667</v>
      </c>
      <c r="F270" s="36">
        <v>893.7333333333333</v>
      </c>
      <c r="G270" s="36">
        <v>857.4666666666667</v>
      </c>
      <c r="H270" s="36">
        <v>996.3666666666668</v>
      </c>
      <c r="I270" s="36">
        <v>1032.6333333333334</v>
      </c>
      <c r="J270" s="36">
        <v>1065.8166666666668</v>
      </c>
      <c r="K270" s="31">
        <v>999.45</v>
      </c>
      <c r="L270" s="31">
        <v>930</v>
      </c>
      <c r="M270" s="31">
        <v>0.74489</v>
      </c>
      <c r="N270" s="1"/>
      <c r="O270" s="1"/>
    </row>
    <row r="271" spans="1:15" ht="12.75" customHeight="1">
      <c r="A271" s="33">
        <v>261</v>
      </c>
      <c r="B271" s="53" t="s">
        <v>1095</v>
      </c>
      <c r="C271" s="31">
        <v>129.45</v>
      </c>
      <c r="D271" s="36">
        <v>129.85</v>
      </c>
      <c r="E271" s="36">
        <v>128.2</v>
      </c>
      <c r="F271" s="36">
        <v>126.94999999999999</v>
      </c>
      <c r="G271" s="36">
        <v>125.29999999999998</v>
      </c>
      <c r="H271" s="36">
        <v>131.1</v>
      </c>
      <c r="I271" s="36">
        <v>132.75000000000003</v>
      </c>
      <c r="J271" s="36">
        <v>134</v>
      </c>
      <c r="K271" s="31">
        <v>131.5</v>
      </c>
      <c r="L271" s="31">
        <v>128.6</v>
      </c>
      <c r="M271" s="31">
        <v>15.1162</v>
      </c>
      <c r="N271" s="1"/>
      <c r="O271" s="1"/>
    </row>
    <row r="272" spans="1:15" ht="12.75" customHeight="1">
      <c r="A272" s="33">
        <v>262</v>
      </c>
      <c r="B272" s="53" t="s">
        <v>834</v>
      </c>
      <c r="C272" s="31">
        <v>540.05</v>
      </c>
      <c r="D272" s="36">
        <v>546.1166666666667</v>
      </c>
      <c r="E272" s="36">
        <v>531.7333333333333</v>
      </c>
      <c r="F272" s="36">
        <v>523.4166666666666</v>
      </c>
      <c r="G272" s="36">
        <v>509.0333333333333</v>
      </c>
      <c r="H272" s="36">
        <v>554.4333333333334</v>
      </c>
      <c r="I272" s="36">
        <v>568.8166666666668</v>
      </c>
      <c r="J272" s="36">
        <v>577.1333333333334</v>
      </c>
      <c r="K272" s="31">
        <v>560.5</v>
      </c>
      <c r="L272" s="31">
        <v>537.8</v>
      </c>
      <c r="M272" s="31">
        <v>12.30603</v>
      </c>
      <c r="N272" s="1"/>
      <c r="O272" s="1"/>
    </row>
    <row r="273" spans="1:15" ht="12.75" customHeight="1">
      <c r="A273" s="33">
        <v>263</v>
      </c>
      <c r="B273" s="53" t="s">
        <v>409</v>
      </c>
      <c r="C273" s="31">
        <v>683.75</v>
      </c>
      <c r="D273" s="36">
        <v>667.25</v>
      </c>
      <c r="E273" s="36">
        <v>641.5</v>
      </c>
      <c r="F273" s="36">
        <v>599.25</v>
      </c>
      <c r="G273" s="36">
        <v>573.5</v>
      </c>
      <c r="H273" s="36">
        <v>709.5</v>
      </c>
      <c r="I273" s="36">
        <v>735.25</v>
      </c>
      <c r="J273" s="36">
        <v>777.5</v>
      </c>
      <c r="K273" s="31">
        <v>693</v>
      </c>
      <c r="L273" s="31">
        <v>625</v>
      </c>
      <c r="M273" s="31">
        <v>60.96361</v>
      </c>
      <c r="N273" s="1"/>
      <c r="O273" s="1"/>
    </row>
    <row r="274" spans="1:15" ht="12.75" customHeight="1">
      <c r="A274" s="33">
        <v>264</v>
      </c>
      <c r="B274" s="53" t="s">
        <v>155</v>
      </c>
      <c r="C274" s="31">
        <v>1005.25</v>
      </c>
      <c r="D274" s="36">
        <v>1002.8833333333333</v>
      </c>
      <c r="E274" s="36">
        <v>995.8166666666666</v>
      </c>
      <c r="F274" s="36">
        <v>986.3833333333333</v>
      </c>
      <c r="G274" s="36">
        <v>979.3166666666666</v>
      </c>
      <c r="H274" s="36">
        <v>1012.3166666666666</v>
      </c>
      <c r="I274" s="36">
        <v>1019.3833333333334</v>
      </c>
      <c r="J274" s="36">
        <v>1028.8166666666666</v>
      </c>
      <c r="K274" s="31">
        <v>1009.95</v>
      </c>
      <c r="L274" s="31">
        <v>993.45</v>
      </c>
      <c r="M274" s="31">
        <v>37.47123</v>
      </c>
      <c r="N274" s="1"/>
      <c r="O274" s="1"/>
    </row>
    <row r="275" spans="1:15" ht="12.75" customHeight="1">
      <c r="A275" s="33">
        <v>265</v>
      </c>
      <c r="B275" s="53" t="s">
        <v>1096</v>
      </c>
      <c r="C275" s="31">
        <v>355.05</v>
      </c>
      <c r="D275" s="36">
        <v>355.5333333333333</v>
      </c>
      <c r="E275" s="36">
        <v>351.91666666666663</v>
      </c>
      <c r="F275" s="36">
        <v>348.7833333333333</v>
      </c>
      <c r="G275" s="36">
        <v>345.16666666666663</v>
      </c>
      <c r="H275" s="36">
        <v>358.66666666666663</v>
      </c>
      <c r="I275" s="36">
        <v>362.2833333333333</v>
      </c>
      <c r="J275" s="36">
        <v>365.41666666666663</v>
      </c>
      <c r="K275" s="31">
        <v>359.15</v>
      </c>
      <c r="L275" s="31">
        <v>352.4</v>
      </c>
      <c r="M275" s="31">
        <v>122.90684</v>
      </c>
      <c r="N275" s="1"/>
      <c r="O275" s="1"/>
    </row>
    <row r="276" spans="1:15" ht="12.75" customHeight="1">
      <c r="A276" s="33">
        <v>266</v>
      </c>
      <c r="B276" s="53" t="s">
        <v>158</v>
      </c>
      <c r="C276" s="31">
        <v>471.3</v>
      </c>
      <c r="D276" s="36">
        <v>469.2666666666667</v>
      </c>
      <c r="E276" s="36">
        <v>465.6833333333334</v>
      </c>
      <c r="F276" s="36">
        <v>460.06666666666666</v>
      </c>
      <c r="G276" s="36">
        <v>456.48333333333335</v>
      </c>
      <c r="H276" s="36">
        <v>474.88333333333344</v>
      </c>
      <c r="I276" s="36">
        <v>478.4666666666668</v>
      </c>
      <c r="J276" s="36">
        <v>484.0833333333335</v>
      </c>
      <c r="K276" s="31">
        <v>472.85</v>
      </c>
      <c r="L276" s="31">
        <v>463.65</v>
      </c>
      <c r="M276" s="31">
        <v>7.44649</v>
      </c>
      <c r="N276" s="1"/>
      <c r="O276" s="1"/>
    </row>
    <row r="277" spans="1:15" ht="12.75" customHeight="1">
      <c r="A277" s="33">
        <v>267</v>
      </c>
      <c r="B277" s="53" t="s">
        <v>410</v>
      </c>
      <c r="C277" s="31">
        <v>538.6</v>
      </c>
      <c r="D277" s="36">
        <v>540.3333333333334</v>
      </c>
      <c r="E277" s="36">
        <v>529.3166666666667</v>
      </c>
      <c r="F277" s="36">
        <v>520.0333333333333</v>
      </c>
      <c r="G277" s="36">
        <v>509.01666666666665</v>
      </c>
      <c r="H277" s="36">
        <v>549.6166666666668</v>
      </c>
      <c r="I277" s="36">
        <v>560.6333333333334</v>
      </c>
      <c r="J277" s="36">
        <v>569.9166666666669</v>
      </c>
      <c r="K277" s="31">
        <v>551.35</v>
      </c>
      <c r="L277" s="31">
        <v>531.05</v>
      </c>
      <c r="M277" s="31">
        <v>3.21637</v>
      </c>
      <c r="N277" s="1"/>
      <c r="O277" s="1"/>
    </row>
    <row r="278" spans="1:15" ht="12.75" customHeight="1">
      <c r="A278" s="33">
        <v>268</v>
      </c>
      <c r="B278" s="53" t="s">
        <v>411</v>
      </c>
      <c r="C278" s="31">
        <v>721.7</v>
      </c>
      <c r="D278" s="36">
        <v>720.5</v>
      </c>
      <c r="E278" s="36">
        <v>707</v>
      </c>
      <c r="F278" s="36">
        <v>692.3</v>
      </c>
      <c r="G278" s="36">
        <v>678.8</v>
      </c>
      <c r="H278" s="36">
        <v>735.2</v>
      </c>
      <c r="I278" s="36">
        <v>748.7</v>
      </c>
      <c r="J278" s="36">
        <v>763.4000000000001</v>
      </c>
      <c r="K278" s="31">
        <v>734</v>
      </c>
      <c r="L278" s="31">
        <v>705.8</v>
      </c>
      <c r="M278" s="31">
        <v>3.63756</v>
      </c>
      <c r="N278" s="1"/>
      <c r="O278" s="1"/>
    </row>
    <row r="279" spans="1:15" ht="12.75" customHeight="1">
      <c r="A279" s="33">
        <v>269</v>
      </c>
      <c r="B279" s="53" t="s">
        <v>1097</v>
      </c>
      <c r="C279" s="31">
        <v>513.15</v>
      </c>
      <c r="D279" s="36">
        <v>515.6333333333333</v>
      </c>
      <c r="E279" s="36">
        <v>505.26666666666665</v>
      </c>
      <c r="F279" s="36">
        <v>497.3833333333333</v>
      </c>
      <c r="G279" s="36">
        <v>487.01666666666665</v>
      </c>
      <c r="H279" s="36">
        <v>523.5166666666667</v>
      </c>
      <c r="I279" s="36">
        <v>533.8833333333332</v>
      </c>
      <c r="J279" s="36">
        <v>541.7666666666667</v>
      </c>
      <c r="K279" s="31">
        <v>526</v>
      </c>
      <c r="L279" s="31">
        <v>507.75</v>
      </c>
      <c r="M279" s="31">
        <v>31.83831</v>
      </c>
      <c r="N279" s="1"/>
      <c r="O279" s="1"/>
    </row>
    <row r="280" spans="1:15" ht="12.75" customHeight="1">
      <c r="A280" s="33">
        <v>270</v>
      </c>
      <c r="B280" s="53" t="s">
        <v>412</v>
      </c>
      <c r="C280" s="31">
        <v>984.4</v>
      </c>
      <c r="D280" s="36">
        <v>990.9666666666666</v>
      </c>
      <c r="E280" s="36">
        <v>973.4833333333331</v>
      </c>
      <c r="F280" s="36">
        <v>962.5666666666665</v>
      </c>
      <c r="G280" s="36">
        <v>945.083333333333</v>
      </c>
      <c r="H280" s="36">
        <v>1001.8833333333332</v>
      </c>
      <c r="I280" s="36">
        <v>1019.3666666666666</v>
      </c>
      <c r="J280" s="36">
        <v>1030.2833333333333</v>
      </c>
      <c r="K280" s="31">
        <v>1008.45</v>
      </c>
      <c r="L280" s="31">
        <v>980.05</v>
      </c>
      <c r="M280" s="31">
        <v>2.46226</v>
      </c>
      <c r="N280" s="1"/>
      <c r="O280" s="1"/>
    </row>
    <row r="281" spans="1:15" ht="12.75" customHeight="1">
      <c r="A281" s="33">
        <v>271</v>
      </c>
      <c r="B281" s="53" t="s">
        <v>413</v>
      </c>
      <c r="C281" s="31">
        <v>446.4</v>
      </c>
      <c r="D281" s="36">
        <v>447.8999999999999</v>
      </c>
      <c r="E281" s="36">
        <v>441.89999999999986</v>
      </c>
      <c r="F281" s="36">
        <v>437.3999999999999</v>
      </c>
      <c r="G281" s="36">
        <v>431.39999999999986</v>
      </c>
      <c r="H281" s="36">
        <v>452.39999999999986</v>
      </c>
      <c r="I281" s="36">
        <v>458.4</v>
      </c>
      <c r="J281" s="36">
        <v>462.89999999999986</v>
      </c>
      <c r="K281" s="31">
        <v>453.9</v>
      </c>
      <c r="L281" s="31">
        <v>443.4</v>
      </c>
      <c r="M281" s="31">
        <v>13.08423</v>
      </c>
      <c r="N281" s="1"/>
      <c r="O281" s="1"/>
    </row>
    <row r="282" spans="1:15" ht="12.75" customHeight="1">
      <c r="A282" s="33">
        <v>272</v>
      </c>
      <c r="B282" s="53" t="s">
        <v>414</v>
      </c>
      <c r="C282" s="31">
        <v>837</v>
      </c>
      <c r="D282" s="36">
        <v>834.5833333333334</v>
      </c>
      <c r="E282" s="36">
        <v>826.1666666666667</v>
      </c>
      <c r="F282" s="36">
        <v>815.3333333333334</v>
      </c>
      <c r="G282" s="36">
        <v>806.9166666666667</v>
      </c>
      <c r="H282" s="36">
        <v>845.4166666666667</v>
      </c>
      <c r="I282" s="36">
        <v>853.8333333333335</v>
      </c>
      <c r="J282" s="36">
        <v>864.6666666666667</v>
      </c>
      <c r="K282" s="31">
        <v>843</v>
      </c>
      <c r="L282" s="31">
        <v>823.75</v>
      </c>
      <c r="M282" s="31">
        <v>1.14609</v>
      </c>
      <c r="N282" s="1"/>
      <c r="O282" s="1"/>
    </row>
    <row r="283" spans="1:15" ht="12.75" customHeight="1">
      <c r="A283" s="33">
        <v>273</v>
      </c>
      <c r="B283" s="53" t="s">
        <v>415</v>
      </c>
      <c r="C283" s="31">
        <v>4248.65</v>
      </c>
      <c r="D283" s="36">
        <v>4161.400000000001</v>
      </c>
      <c r="E283" s="36">
        <v>4059.800000000001</v>
      </c>
      <c r="F283" s="36">
        <v>3870.9500000000007</v>
      </c>
      <c r="G283" s="36">
        <v>3769.3500000000013</v>
      </c>
      <c r="H283" s="36">
        <v>4350.250000000001</v>
      </c>
      <c r="I283" s="36">
        <v>4451.850000000001</v>
      </c>
      <c r="J283" s="36">
        <v>4640.700000000001</v>
      </c>
      <c r="K283" s="31">
        <v>4263</v>
      </c>
      <c r="L283" s="31">
        <v>3972.55</v>
      </c>
      <c r="M283" s="31">
        <v>5.07594</v>
      </c>
      <c r="N283" s="1"/>
      <c r="O283" s="1"/>
    </row>
    <row r="284" spans="1:15" ht="12.75" customHeight="1">
      <c r="A284" s="33">
        <v>274</v>
      </c>
      <c r="B284" s="53" t="s">
        <v>416</v>
      </c>
      <c r="C284" s="31">
        <v>255.25</v>
      </c>
      <c r="D284" s="36">
        <v>254.98333333333335</v>
      </c>
      <c r="E284" s="36">
        <v>253.2666666666667</v>
      </c>
      <c r="F284" s="36">
        <v>251.28333333333336</v>
      </c>
      <c r="G284" s="36">
        <v>249.56666666666672</v>
      </c>
      <c r="H284" s="36">
        <v>256.9666666666667</v>
      </c>
      <c r="I284" s="36">
        <v>258.68333333333334</v>
      </c>
      <c r="J284" s="36">
        <v>260.6666666666667</v>
      </c>
      <c r="K284" s="31">
        <v>256.7</v>
      </c>
      <c r="L284" s="31">
        <v>253</v>
      </c>
      <c r="M284" s="31">
        <v>1.88524</v>
      </c>
      <c r="N284" s="1"/>
      <c r="O284" s="1"/>
    </row>
    <row r="285" spans="1:15" ht="12.75" customHeight="1">
      <c r="A285" s="33">
        <v>275</v>
      </c>
      <c r="B285" s="53" t="s">
        <v>417</v>
      </c>
      <c r="C285" s="31">
        <v>1529.4</v>
      </c>
      <c r="D285" s="36">
        <v>1527.0666666666666</v>
      </c>
      <c r="E285" s="36">
        <v>1504.2833333333333</v>
      </c>
      <c r="F285" s="36">
        <v>1479.1666666666667</v>
      </c>
      <c r="G285" s="36">
        <v>1456.3833333333334</v>
      </c>
      <c r="H285" s="36">
        <v>1552.1833333333332</v>
      </c>
      <c r="I285" s="36">
        <v>1574.9666666666665</v>
      </c>
      <c r="J285" s="36">
        <v>1600.083333333333</v>
      </c>
      <c r="K285" s="31">
        <v>1549.85</v>
      </c>
      <c r="L285" s="31">
        <v>1501.95</v>
      </c>
      <c r="M285" s="31">
        <v>12.87015</v>
      </c>
      <c r="N285" s="1"/>
      <c r="O285" s="1"/>
    </row>
    <row r="286" spans="1:15" ht="12.75" customHeight="1">
      <c r="A286" s="33">
        <v>276</v>
      </c>
      <c r="B286" s="53" t="s">
        <v>418</v>
      </c>
      <c r="C286" s="31">
        <v>279.7</v>
      </c>
      <c r="D286" s="36">
        <v>281.1166666666667</v>
      </c>
      <c r="E286" s="36">
        <v>277.23333333333335</v>
      </c>
      <c r="F286" s="36">
        <v>274.76666666666665</v>
      </c>
      <c r="G286" s="36">
        <v>270.8833333333333</v>
      </c>
      <c r="H286" s="36">
        <v>283.58333333333337</v>
      </c>
      <c r="I286" s="36">
        <v>287.4666666666667</v>
      </c>
      <c r="J286" s="36">
        <v>289.9333333333334</v>
      </c>
      <c r="K286" s="31">
        <v>285</v>
      </c>
      <c r="L286" s="31">
        <v>278.65</v>
      </c>
      <c r="M286" s="31">
        <v>7.77432</v>
      </c>
      <c r="N286" s="1"/>
      <c r="O286" s="1"/>
    </row>
    <row r="287" spans="1:15" ht="12.75" customHeight="1">
      <c r="A287" s="33">
        <v>277</v>
      </c>
      <c r="B287" s="53" t="s">
        <v>801</v>
      </c>
      <c r="C287" s="31">
        <v>4802.3</v>
      </c>
      <c r="D287" s="36">
        <v>4808.116666666667</v>
      </c>
      <c r="E287" s="36">
        <v>4745.833333333334</v>
      </c>
      <c r="F287" s="36">
        <v>4689.366666666667</v>
      </c>
      <c r="G287" s="36">
        <v>4627.083333333334</v>
      </c>
      <c r="H287" s="36">
        <v>4864.583333333334</v>
      </c>
      <c r="I287" s="36">
        <v>4926.866666666667</v>
      </c>
      <c r="J287" s="36">
        <v>4983.333333333334</v>
      </c>
      <c r="K287" s="31">
        <v>4870.4</v>
      </c>
      <c r="L287" s="31">
        <v>4751.65</v>
      </c>
      <c r="M287" s="31">
        <v>0.20075</v>
      </c>
      <c r="N287" s="1"/>
      <c r="O287" s="1"/>
    </row>
    <row r="288" spans="1:15" ht="12.75" customHeight="1">
      <c r="A288" s="33">
        <v>278</v>
      </c>
      <c r="B288" s="53" t="s">
        <v>419</v>
      </c>
      <c r="C288" s="31">
        <v>1240.15</v>
      </c>
      <c r="D288" s="36">
        <v>1236.4166666666667</v>
      </c>
      <c r="E288" s="36">
        <v>1210.7333333333336</v>
      </c>
      <c r="F288" s="36">
        <v>1181.3166666666668</v>
      </c>
      <c r="G288" s="36">
        <v>1155.6333333333337</v>
      </c>
      <c r="H288" s="36">
        <v>1265.8333333333335</v>
      </c>
      <c r="I288" s="36">
        <v>1291.5166666666664</v>
      </c>
      <c r="J288" s="36">
        <v>1320.9333333333334</v>
      </c>
      <c r="K288" s="31">
        <v>1262.1</v>
      </c>
      <c r="L288" s="31">
        <v>1207</v>
      </c>
      <c r="M288" s="31">
        <v>8.60071</v>
      </c>
      <c r="N288" s="1"/>
      <c r="O288" s="1"/>
    </row>
    <row r="289" spans="1:15" ht="12.75" customHeight="1">
      <c r="A289" s="33">
        <v>279</v>
      </c>
      <c r="B289" s="53" t="s">
        <v>789</v>
      </c>
      <c r="C289" s="31">
        <v>1199.25</v>
      </c>
      <c r="D289" s="36">
        <v>1198.5166666666667</v>
      </c>
      <c r="E289" s="36">
        <v>1189.5333333333333</v>
      </c>
      <c r="F289" s="36">
        <v>1179.8166666666666</v>
      </c>
      <c r="G289" s="36">
        <v>1170.8333333333333</v>
      </c>
      <c r="H289" s="36">
        <v>1208.2333333333333</v>
      </c>
      <c r="I289" s="36">
        <v>1217.2166666666665</v>
      </c>
      <c r="J289" s="36">
        <v>1226.9333333333334</v>
      </c>
      <c r="K289" s="31">
        <v>1207.5</v>
      </c>
      <c r="L289" s="31">
        <v>1188.8</v>
      </c>
      <c r="M289" s="31">
        <v>2.90313</v>
      </c>
      <c r="N289" s="1"/>
      <c r="O289" s="1"/>
    </row>
    <row r="290" spans="1:15" ht="12.75" customHeight="1">
      <c r="A290" s="33">
        <v>280</v>
      </c>
      <c r="B290" s="53" t="s">
        <v>420</v>
      </c>
      <c r="C290" s="31">
        <v>411.1</v>
      </c>
      <c r="D290" s="36">
        <v>411.06666666666666</v>
      </c>
      <c r="E290" s="36">
        <v>405.1333333333333</v>
      </c>
      <c r="F290" s="36">
        <v>399.1666666666667</v>
      </c>
      <c r="G290" s="36">
        <v>393.23333333333335</v>
      </c>
      <c r="H290" s="36">
        <v>417.0333333333333</v>
      </c>
      <c r="I290" s="36">
        <v>422.9666666666666</v>
      </c>
      <c r="J290" s="36">
        <v>428.9333333333333</v>
      </c>
      <c r="K290" s="31">
        <v>417</v>
      </c>
      <c r="L290" s="31">
        <v>405.1</v>
      </c>
      <c r="M290" s="31">
        <v>10.06356</v>
      </c>
      <c r="N290" s="1"/>
      <c r="O290" s="1"/>
    </row>
    <row r="291" spans="1:15" ht="12.75" customHeight="1">
      <c r="A291" s="33">
        <v>281</v>
      </c>
      <c r="B291" s="53" t="s">
        <v>421</v>
      </c>
      <c r="C291" s="31">
        <v>272.5</v>
      </c>
      <c r="D291" s="36">
        <v>273.28333333333336</v>
      </c>
      <c r="E291" s="36">
        <v>270.2166666666667</v>
      </c>
      <c r="F291" s="36">
        <v>267.93333333333334</v>
      </c>
      <c r="G291" s="36">
        <v>264.8666666666667</v>
      </c>
      <c r="H291" s="36">
        <v>275.5666666666667</v>
      </c>
      <c r="I291" s="36">
        <v>278.63333333333344</v>
      </c>
      <c r="J291" s="36">
        <v>280.91666666666674</v>
      </c>
      <c r="K291" s="31">
        <v>276.35</v>
      </c>
      <c r="L291" s="31">
        <v>271</v>
      </c>
      <c r="M291" s="31">
        <v>2.8791</v>
      </c>
      <c r="N291" s="1"/>
      <c r="O291" s="1"/>
    </row>
    <row r="292" spans="1:15" ht="12.75" customHeight="1">
      <c r="A292" s="33">
        <v>282</v>
      </c>
      <c r="B292" s="53" t="s">
        <v>422</v>
      </c>
      <c r="C292" s="31">
        <v>197.15</v>
      </c>
      <c r="D292" s="36">
        <v>198.3166666666667</v>
      </c>
      <c r="E292" s="36">
        <v>194.88333333333338</v>
      </c>
      <c r="F292" s="36">
        <v>192.6166666666667</v>
      </c>
      <c r="G292" s="36">
        <v>189.1833333333334</v>
      </c>
      <c r="H292" s="36">
        <v>200.58333333333337</v>
      </c>
      <c r="I292" s="36">
        <v>204.0166666666667</v>
      </c>
      <c r="J292" s="36">
        <v>206.28333333333336</v>
      </c>
      <c r="K292" s="31">
        <v>201.75</v>
      </c>
      <c r="L292" s="31">
        <v>196.05</v>
      </c>
      <c r="M292" s="31">
        <v>16.05664</v>
      </c>
      <c r="N292" s="1"/>
      <c r="O292" s="1"/>
    </row>
    <row r="293" spans="1:15" ht="12.75" customHeight="1">
      <c r="A293" s="33">
        <v>283</v>
      </c>
      <c r="B293" s="53" t="s">
        <v>835</v>
      </c>
      <c r="C293" s="31">
        <v>2567.35</v>
      </c>
      <c r="D293" s="36">
        <v>2592.116666666667</v>
      </c>
      <c r="E293" s="36">
        <v>2530.2333333333336</v>
      </c>
      <c r="F293" s="36">
        <v>2493.116666666667</v>
      </c>
      <c r="G293" s="36">
        <v>2431.2333333333336</v>
      </c>
      <c r="H293" s="36">
        <v>2629.2333333333336</v>
      </c>
      <c r="I293" s="36">
        <v>2691.116666666667</v>
      </c>
      <c r="J293" s="36">
        <v>2728.2333333333336</v>
      </c>
      <c r="K293" s="31">
        <v>2654</v>
      </c>
      <c r="L293" s="31">
        <v>2555</v>
      </c>
      <c r="M293" s="31">
        <v>0.86848</v>
      </c>
      <c r="N293" s="1"/>
      <c r="O293" s="1"/>
    </row>
    <row r="294" spans="1:15" ht="12.75" customHeight="1">
      <c r="A294" s="33">
        <v>284</v>
      </c>
      <c r="B294" s="53" t="s">
        <v>423</v>
      </c>
      <c r="C294" s="31">
        <v>779.6</v>
      </c>
      <c r="D294" s="36">
        <v>782.1999999999999</v>
      </c>
      <c r="E294" s="36">
        <v>758.7499999999999</v>
      </c>
      <c r="F294" s="36">
        <v>737.9</v>
      </c>
      <c r="G294" s="36">
        <v>714.4499999999999</v>
      </c>
      <c r="H294" s="36">
        <v>803.0499999999998</v>
      </c>
      <c r="I294" s="36">
        <v>826.4999999999999</v>
      </c>
      <c r="J294" s="36">
        <v>847.3499999999998</v>
      </c>
      <c r="K294" s="31">
        <v>805.65</v>
      </c>
      <c r="L294" s="31">
        <v>761.35</v>
      </c>
      <c r="M294" s="31">
        <v>22.29692</v>
      </c>
      <c r="N294" s="1"/>
      <c r="O294" s="1"/>
    </row>
    <row r="295" spans="1:15" ht="12.75" customHeight="1">
      <c r="A295" s="33">
        <v>285</v>
      </c>
      <c r="B295" s="53" t="s">
        <v>800</v>
      </c>
      <c r="C295" s="31">
        <v>740.1</v>
      </c>
      <c r="D295" s="36">
        <v>747.0166666666668</v>
      </c>
      <c r="E295" s="36">
        <v>730.0833333333335</v>
      </c>
      <c r="F295" s="36">
        <v>720.0666666666667</v>
      </c>
      <c r="G295" s="36">
        <v>703.1333333333334</v>
      </c>
      <c r="H295" s="36">
        <v>757.0333333333335</v>
      </c>
      <c r="I295" s="36">
        <v>773.9666666666667</v>
      </c>
      <c r="J295" s="36">
        <v>783.9833333333336</v>
      </c>
      <c r="K295" s="31">
        <v>763.95</v>
      </c>
      <c r="L295" s="31">
        <v>737</v>
      </c>
      <c r="M295" s="31">
        <v>1.79754</v>
      </c>
      <c r="N295" s="1"/>
      <c r="O295" s="1"/>
    </row>
    <row r="296" spans="1:15" ht="12.75" customHeight="1">
      <c r="A296" s="33">
        <v>286</v>
      </c>
      <c r="B296" s="53" t="s">
        <v>159</v>
      </c>
      <c r="C296" s="31">
        <v>1672.05</v>
      </c>
      <c r="D296" s="36">
        <v>1664.75</v>
      </c>
      <c r="E296" s="36">
        <v>1654.5</v>
      </c>
      <c r="F296" s="36">
        <v>1636.95</v>
      </c>
      <c r="G296" s="36">
        <v>1626.7</v>
      </c>
      <c r="H296" s="36">
        <v>1682.3</v>
      </c>
      <c r="I296" s="36">
        <v>1692.55</v>
      </c>
      <c r="J296" s="36">
        <v>1710.1</v>
      </c>
      <c r="K296" s="31">
        <v>1675</v>
      </c>
      <c r="L296" s="31">
        <v>1647.2</v>
      </c>
      <c r="M296" s="31">
        <v>69.98357</v>
      </c>
      <c r="N296" s="1"/>
      <c r="O296" s="1"/>
    </row>
    <row r="297" spans="1:15" ht="12.75" customHeight="1">
      <c r="A297" s="33">
        <v>287</v>
      </c>
      <c r="B297" s="53" t="s">
        <v>424</v>
      </c>
      <c r="C297" s="31">
        <v>1928.5</v>
      </c>
      <c r="D297" s="36">
        <v>1935.7666666666667</v>
      </c>
      <c r="E297" s="36">
        <v>1909.5333333333333</v>
      </c>
      <c r="F297" s="36">
        <v>1890.5666666666666</v>
      </c>
      <c r="G297" s="36">
        <v>1864.3333333333333</v>
      </c>
      <c r="H297" s="36">
        <v>1954.7333333333333</v>
      </c>
      <c r="I297" s="36">
        <v>1980.9666666666665</v>
      </c>
      <c r="J297" s="36">
        <v>1999.9333333333334</v>
      </c>
      <c r="K297" s="31">
        <v>1962</v>
      </c>
      <c r="L297" s="31">
        <v>1916.8</v>
      </c>
      <c r="M297" s="31">
        <v>0.50763</v>
      </c>
      <c r="N297" s="1"/>
      <c r="O297" s="1"/>
    </row>
    <row r="298" spans="1:15" ht="12.75" customHeight="1">
      <c r="A298" s="33">
        <v>288</v>
      </c>
      <c r="B298" s="53" t="s">
        <v>861</v>
      </c>
      <c r="C298" s="31">
        <v>158.75</v>
      </c>
      <c r="D298" s="36">
        <v>158.4333333333333</v>
      </c>
      <c r="E298" s="36">
        <v>156.9666666666666</v>
      </c>
      <c r="F298" s="36">
        <v>155.1833333333333</v>
      </c>
      <c r="G298" s="36">
        <v>153.7166666666666</v>
      </c>
      <c r="H298" s="36">
        <v>160.2166666666666</v>
      </c>
      <c r="I298" s="36">
        <v>161.6833333333333</v>
      </c>
      <c r="J298" s="36">
        <v>163.4666666666666</v>
      </c>
      <c r="K298" s="31">
        <v>159.9</v>
      </c>
      <c r="L298" s="31">
        <v>156.65</v>
      </c>
      <c r="M298" s="31">
        <v>17.72521</v>
      </c>
      <c r="N298" s="1"/>
      <c r="O298" s="1"/>
    </row>
    <row r="299" spans="1:15" ht="12.75" customHeight="1">
      <c r="A299" s="33">
        <v>289</v>
      </c>
      <c r="B299" s="53" t="s">
        <v>165</v>
      </c>
      <c r="C299" s="31">
        <v>4507.55</v>
      </c>
      <c r="D299" s="36">
        <v>4516.366666666667</v>
      </c>
      <c r="E299" s="36">
        <v>4466.183333333333</v>
      </c>
      <c r="F299" s="36">
        <v>4424.816666666667</v>
      </c>
      <c r="G299" s="36">
        <v>4374.633333333333</v>
      </c>
      <c r="H299" s="36">
        <v>4557.733333333334</v>
      </c>
      <c r="I299" s="36">
        <v>4607.916666666668</v>
      </c>
      <c r="J299" s="36">
        <v>4649.283333333334</v>
      </c>
      <c r="K299" s="31">
        <v>4566.55</v>
      </c>
      <c r="L299" s="31">
        <v>4475</v>
      </c>
      <c r="M299" s="31">
        <v>2.52819</v>
      </c>
      <c r="N299" s="1"/>
      <c r="O299" s="1"/>
    </row>
    <row r="300" spans="1:15" ht="12.75" customHeight="1">
      <c r="A300" s="33">
        <v>290</v>
      </c>
      <c r="B300" s="53" t="s">
        <v>162</v>
      </c>
      <c r="C300" s="31">
        <v>653.15</v>
      </c>
      <c r="D300" s="36">
        <v>645.1</v>
      </c>
      <c r="E300" s="36">
        <v>633.0500000000001</v>
      </c>
      <c r="F300" s="36">
        <v>612.95</v>
      </c>
      <c r="G300" s="36">
        <v>600.9000000000001</v>
      </c>
      <c r="H300" s="36">
        <v>665.2</v>
      </c>
      <c r="I300" s="36">
        <v>677.25</v>
      </c>
      <c r="J300" s="36">
        <v>697.35</v>
      </c>
      <c r="K300" s="31">
        <v>657.15</v>
      </c>
      <c r="L300" s="31">
        <v>625</v>
      </c>
      <c r="M300" s="31">
        <v>121.4619</v>
      </c>
      <c r="N300" s="1"/>
      <c r="O300" s="1"/>
    </row>
    <row r="301" spans="1:15" ht="12.75" customHeight="1">
      <c r="A301" s="33">
        <v>291</v>
      </c>
      <c r="B301" s="53" t="s">
        <v>164</v>
      </c>
      <c r="C301" s="31">
        <v>4771.2</v>
      </c>
      <c r="D301" s="36">
        <v>4741.016666666666</v>
      </c>
      <c r="E301" s="36">
        <v>4696.133333333333</v>
      </c>
      <c r="F301" s="36">
        <v>4621.066666666667</v>
      </c>
      <c r="G301" s="36">
        <v>4576.183333333333</v>
      </c>
      <c r="H301" s="36">
        <v>4816.083333333333</v>
      </c>
      <c r="I301" s="36">
        <v>4860.966666666666</v>
      </c>
      <c r="J301" s="36">
        <v>4936.033333333333</v>
      </c>
      <c r="K301" s="31">
        <v>4785.9</v>
      </c>
      <c r="L301" s="31">
        <v>4665.95</v>
      </c>
      <c r="M301" s="31">
        <v>6.12681</v>
      </c>
      <c r="N301" s="1"/>
      <c r="O301" s="1"/>
    </row>
    <row r="302" spans="1:15" ht="12.75" customHeight="1">
      <c r="A302" s="33">
        <v>292</v>
      </c>
      <c r="B302" s="53" t="s">
        <v>163</v>
      </c>
      <c r="C302" s="31">
        <v>3460.6</v>
      </c>
      <c r="D302" s="36">
        <v>3435.933333333333</v>
      </c>
      <c r="E302" s="36">
        <v>3403.366666666666</v>
      </c>
      <c r="F302" s="36">
        <v>3346.1333333333328</v>
      </c>
      <c r="G302" s="36">
        <v>3313.5666666666657</v>
      </c>
      <c r="H302" s="36">
        <v>3493.166666666666</v>
      </c>
      <c r="I302" s="36">
        <v>3525.7333333333327</v>
      </c>
      <c r="J302" s="36">
        <v>3582.9666666666662</v>
      </c>
      <c r="K302" s="31">
        <v>3468.5</v>
      </c>
      <c r="L302" s="31">
        <v>3378.7</v>
      </c>
      <c r="M302" s="31">
        <v>33.98714</v>
      </c>
      <c r="N302" s="1"/>
      <c r="O302" s="1"/>
    </row>
    <row r="303" spans="1:15" ht="12.75" customHeight="1">
      <c r="A303" s="33">
        <v>293</v>
      </c>
      <c r="B303" s="53" t="s">
        <v>425</v>
      </c>
      <c r="C303" s="31">
        <v>466.9</v>
      </c>
      <c r="D303" s="36">
        <v>469.9666666666667</v>
      </c>
      <c r="E303" s="36">
        <v>461.9333333333334</v>
      </c>
      <c r="F303" s="36">
        <v>456.9666666666667</v>
      </c>
      <c r="G303" s="36">
        <v>448.9333333333334</v>
      </c>
      <c r="H303" s="36">
        <v>474.9333333333334</v>
      </c>
      <c r="I303" s="36">
        <v>482.9666666666667</v>
      </c>
      <c r="J303" s="36">
        <v>487.9333333333334</v>
      </c>
      <c r="K303" s="31">
        <v>478</v>
      </c>
      <c r="L303" s="31">
        <v>465</v>
      </c>
      <c r="M303" s="31">
        <v>1.15876</v>
      </c>
      <c r="N303" s="1"/>
      <c r="O303" s="1"/>
    </row>
    <row r="304" spans="1:15" ht="12.75" customHeight="1">
      <c r="A304" s="33">
        <v>294</v>
      </c>
      <c r="B304" s="53" t="s">
        <v>161</v>
      </c>
      <c r="C304" s="31">
        <v>442.75</v>
      </c>
      <c r="D304" s="36">
        <v>441.25</v>
      </c>
      <c r="E304" s="36">
        <v>437.3</v>
      </c>
      <c r="F304" s="36">
        <v>431.85</v>
      </c>
      <c r="G304" s="36">
        <v>427.90000000000003</v>
      </c>
      <c r="H304" s="36">
        <v>446.7</v>
      </c>
      <c r="I304" s="36">
        <v>450.65000000000003</v>
      </c>
      <c r="J304" s="36">
        <v>456.09999999999997</v>
      </c>
      <c r="K304" s="31">
        <v>445.2</v>
      </c>
      <c r="L304" s="31">
        <v>435.8</v>
      </c>
      <c r="M304" s="31">
        <v>11.03816</v>
      </c>
      <c r="N304" s="1"/>
      <c r="O304" s="1"/>
    </row>
    <row r="305" spans="1:15" ht="12.75" customHeight="1">
      <c r="A305" s="33">
        <v>295</v>
      </c>
      <c r="B305" s="53" t="s">
        <v>426</v>
      </c>
      <c r="C305" s="31">
        <v>242.05</v>
      </c>
      <c r="D305" s="36">
        <v>242.58333333333334</v>
      </c>
      <c r="E305" s="36">
        <v>239.86666666666667</v>
      </c>
      <c r="F305" s="36">
        <v>237.68333333333334</v>
      </c>
      <c r="G305" s="36">
        <v>234.96666666666667</v>
      </c>
      <c r="H305" s="36">
        <v>244.76666666666668</v>
      </c>
      <c r="I305" s="36">
        <v>247.48333333333332</v>
      </c>
      <c r="J305" s="36">
        <v>249.66666666666669</v>
      </c>
      <c r="K305" s="31">
        <v>245.3</v>
      </c>
      <c r="L305" s="31">
        <v>240.4</v>
      </c>
      <c r="M305" s="31">
        <v>3.19348</v>
      </c>
      <c r="N305" s="1"/>
      <c r="O305" s="1"/>
    </row>
    <row r="306" spans="1:15" ht="12.75" customHeight="1">
      <c r="A306" s="33">
        <v>296</v>
      </c>
      <c r="B306" s="53" t="s">
        <v>427</v>
      </c>
      <c r="C306" s="31">
        <v>142</v>
      </c>
      <c r="D306" s="36">
        <v>142.95000000000002</v>
      </c>
      <c r="E306" s="36">
        <v>140.35000000000002</v>
      </c>
      <c r="F306" s="36">
        <v>138.70000000000002</v>
      </c>
      <c r="G306" s="36">
        <v>136.10000000000002</v>
      </c>
      <c r="H306" s="36">
        <v>144.60000000000002</v>
      </c>
      <c r="I306" s="36">
        <v>147.2</v>
      </c>
      <c r="J306" s="36">
        <v>148.85000000000002</v>
      </c>
      <c r="K306" s="31">
        <v>145.55</v>
      </c>
      <c r="L306" s="31">
        <v>141.3</v>
      </c>
      <c r="M306" s="31">
        <v>18.93838</v>
      </c>
      <c r="N306" s="1"/>
      <c r="O306" s="1"/>
    </row>
    <row r="307" spans="1:15" ht="12.75" customHeight="1">
      <c r="A307" s="33">
        <v>297</v>
      </c>
      <c r="B307" s="53" t="s">
        <v>279</v>
      </c>
      <c r="C307" s="31">
        <v>973.5</v>
      </c>
      <c r="D307" s="36">
        <v>980.5500000000001</v>
      </c>
      <c r="E307" s="36">
        <v>960.1500000000001</v>
      </c>
      <c r="F307" s="36">
        <v>946.8000000000001</v>
      </c>
      <c r="G307" s="36">
        <v>926.4000000000001</v>
      </c>
      <c r="H307" s="36">
        <v>993.9000000000001</v>
      </c>
      <c r="I307" s="36">
        <v>1014.3</v>
      </c>
      <c r="J307" s="36">
        <v>1027.65</v>
      </c>
      <c r="K307" s="31">
        <v>1000.95</v>
      </c>
      <c r="L307" s="31">
        <v>967.2</v>
      </c>
      <c r="M307" s="31">
        <v>22.92001</v>
      </c>
      <c r="N307" s="1"/>
      <c r="O307" s="1"/>
    </row>
    <row r="308" spans="1:15" ht="12.75" customHeight="1">
      <c r="A308" s="33">
        <v>298</v>
      </c>
      <c r="B308" s="53" t="s">
        <v>280</v>
      </c>
      <c r="C308" s="31">
        <v>8988.15</v>
      </c>
      <c r="D308" s="36">
        <v>9041.4</v>
      </c>
      <c r="E308" s="36">
        <v>8723.8</v>
      </c>
      <c r="F308" s="36">
        <v>8459.449999999999</v>
      </c>
      <c r="G308" s="36">
        <v>8141.8499999999985</v>
      </c>
      <c r="H308" s="36">
        <v>9305.75</v>
      </c>
      <c r="I308" s="36">
        <v>9623.350000000002</v>
      </c>
      <c r="J308" s="36">
        <v>9887.7</v>
      </c>
      <c r="K308" s="31">
        <v>9359</v>
      </c>
      <c r="L308" s="31">
        <v>8777.05</v>
      </c>
      <c r="M308" s="31">
        <v>2.91885</v>
      </c>
      <c r="N308" s="1"/>
      <c r="O308" s="1"/>
    </row>
    <row r="309" spans="1:15" ht="12.75" customHeight="1">
      <c r="A309" s="33">
        <v>299</v>
      </c>
      <c r="B309" s="53" t="s">
        <v>1098</v>
      </c>
      <c r="C309" s="31">
        <v>683</v>
      </c>
      <c r="D309" s="36">
        <v>686.9666666666667</v>
      </c>
      <c r="E309" s="36">
        <v>677.0333333333334</v>
      </c>
      <c r="F309" s="36">
        <v>671.0666666666667</v>
      </c>
      <c r="G309" s="36">
        <v>661.1333333333334</v>
      </c>
      <c r="H309" s="36">
        <v>692.9333333333334</v>
      </c>
      <c r="I309" s="36">
        <v>702.8666666666668</v>
      </c>
      <c r="J309" s="36">
        <v>708.8333333333334</v>
      </c>
      <c r="K309" s="31">
        <v>696.9</v>
      </c>
      <c r="L309" s="31">
        <v>681</v>
      </c>
      <c r="M309" s="31">
        <v>1.3841</v>
      </c>
      <c r="N309" s="1"/>
      <c r="O309" s="1"/>
    </row>
    <row r="310" spans="1:15" ht="12.75" customHeight="1">
      <c r="A310" s="33">
        <v>300</v>
      </c>
      <c r="B310" s="53" t="s">
        <v>166</v>
      </c>
      <c r="C310" s="31">
        <v>1662.95</v>
      </c>
      <c r="D310" s="36">
        <v>1668.1666666666667</v>
      </c>
      <c r="E310" s="36">
        <v>1641.7833333333335</v>
      </c>
      <c r="F310" s="36">
        <v>1620.6166666666668</v>
      </c>
      <c r="G310" s="36">
        <v>1594.2333333333336</v>
      </c>
      <c r="H310" s="36">
        <v>1689.3333333333335</v>
      </c>
      <c r="I310" s="36">
        <v>1715.7166666666667</v>
      </c>
      <c r="J310" s="36">
        <v>1736.8833333333334</v>
      </c>
      <c r="K310" s="31">
        <v>1694.55</v>
      </c>
      <c r="L310" s="31">
        <v>1647</v>
      </c>
      <c r="M310" s="31">
        <v>13.3836</v>
      </c>
      <c r="N310" s="1"/>
      <c r="O310" s="1"/>
    </row>
    <row r="311" spans="1:15" ht="12.75" customHeight="1">
      <c r="A311" s="33">
        <v>301</v>
      </c>
      <c r="B311" s="53" t="s">
        <v>428</v>
      </c>
      <c r="C311" s="31">
        <v>71.85</v>
      </c>
      <c r="D311" s="36">
        <v>72.25</v>
      </c>
      <c r="E311" s="36">
        <v>70.9</v>
      </c>
      <c r="F311" s="36">
        <v>69.95</v>
      </c>
      <c r="G311" s="36">
        <v>68.60000000000001</v>
      </c>
      <c r="H311" s="36">
        <v>73.2</v>
      </c>
      <c r="I311" s="36">
        <v>74.55</v>
      </c>
      <c r="J311" s="36">
        <v>75.5</v>
      </c>
      <c r="K311" s="31">
        <v>73.6</v>
      </c>
      <c r="L311" s="31">
        <v>71.3</v>
      </c>
      <c r="M311" s="31">
        <v>13.67873</v>
      </c>
      <c r="N311" s="1"/>
      <c r="O311" s="1"/>
    </row>
    <row r="312" spans="1:15" ht="12.75" customHeight="1">
      <c r="A312" s="33">
        <v>302</v>
      </c>
      <c r="B312" s="53" t="s">
        <v>179</v>
      </c>
      <c r="C312" s="31">
        <v>128964.3</v>
      </c>
      <c r="D312" s="36">
        <v>128388.09999999999</v>
      </c>
      <c r="E312" s="36">
        <v>127626.19999999998</v>
      </c>
      <c r="F312" s="36">
        <v>126288.09999999999</v>
      </c>
      <c r="G312" s="36">
        <v>125526.19999999998</v>
      </c>
      <c r="H312" s="36">
        <v>129726.19999999998</v>
      </c>
      <c r="I312" s="36">
        <v>130488.09999999998</v>
      </c>
      <c r="J312" s="36">
        <v>131826.19999999998</v>
      </c>
      <c r="K312" s="31">
        <v>129150</v>
      </c>
      <c r="L312" s="31">
        <v>127050</v>
      </c>
      <c r="M312" s="31">
        <v>0.0669</v>
      </c>
      <c r="N312" s="1"/>
      <c r="O312" s="1"/>
    </row>
    <row r="313" spans="1:15" ht="12.75" customHeight="1">
      <c r="A313" s="33">
        <v>303</v>
      </c>
      <c r="B313" s="53" t="s">
        <v>429</v>
      </c>
      <c r="C313" s="31">
        <v>1850.6</v>
      </c>
      <c r="D313" s="36">
        <v>1853</v>
      </c>
      <c r="E313" s="36">
        <v>1831.6</v>
      </c>
      <c r="F313" s="36">
        <v>1812.6</v>
      </c>
      <c r="G313" s="36">
        <v>1791.1999999999998</v>
      </c>
      <c r="H313" s="36">
        <v>1872</v>
      </c>
      <c r="I313" s="36">
        <v>1893.4</v>
      </c>
      <c r="J313" s="36">
        <v>1912.4</v>
      </c>
      <c r="K313" s="31">
        <v>1874.4</v>
      </c>
      <c r="L313" s="31">
        <v>1834</v>
      </c>
      <c r="M313" s="31">
        <v>0.60616</v>
      </c>
      <c r="N313" s="1"/>
      <c r="O313" s="1"/>
    </row>
    <row r="314" spans="1:15" ht="12.75" customHeight="1">
      <c r="A314" s="33">
        <v>304</v>
      </c>
      <c r="B314" s="53" t="s">
        <v>430</v>
      </c>
      <c r="C314" s="31">
        <v>1194.05</v>
      </c>
      <c r="D314" s="36">
        <v>1192.9666666666665</v>
      </c>
      <c r="E314" s="36">
        <v>1181.0333333333328</v>
      </c>
      <c r="F314" s="36">
        <v>1168.0166666666664</v>
      </c>
      <c r="G314" s="36">
        <v>1156.0833333333328</v>
      </c>
      <c r="H314" s="36">
        <v>1205.983333333333</v>
      </c>
      <c r="I314" s="36">
        <v>1217.9166666666667</v>
      </c>
      <c r="J314" s="36">
        <v>1230.933333333333</v>
      </c>
      <c r="K314" s="31">
        <v>1204.9</v>
      </c>
      <c r="L314" s="31">
        <v>1179.95</v>
      </c>
      <c r="M314" s="31">
        <v>11.55816</v>
      </c>
      <c r="N314" s="1"/>
      <c r="O314" s="1"/>
    </row>
    <row r="315" spans="1:15" ht="12.75" customHeight="1">
      <c r="A315" s="33">
        <v>305</v>
      </c>
      <c r="B315" s="53" t="s">
        <v>176</v>
      </c>
      <c r="C315" s="31">
        <v>1310.5</v>
      </c>
      <c r="D315" s="36">
        <v>1304.8166666666666</v>
      </c>
      <c r="E315" s="36">
        <v>1295.6333333333332</v>
      </c>
      <c r="F315" s="36">
        <v>1280.7666666666667</v>
      </c>
      <c r="G315" s="36">
        <v>1271.5833333333333</v>
      </c>
      <c r="H315" s="36">
        <v>1319.6833333333332</v>
      </c>
      <c r="I315" s="36">
        <v>1328.8666666666666</v>
      </c>
      <c r="J315" s="36">
        <v>1343.7333333333331</v>
      </c>
      <c r="K315" s="31">
        <v>1314</v>
      </c>
      <c r="L315" s="31">
        <v>1289.95</v>
      </c>
      <c r="M315" s="31">
        <v>3.98313</v>
      </c>
      <c r="N315" s="1"/>
      <c r="O315" s="1"/>
    </row>
    <row r="316" spans="1:15" ht="12.75" customHeight="1">
      <c r="A316" s="33">
        <v>306</v>
      </c>
      <c r="B316" s="53" t="s">
        <v>1099</v>
      </c>
      <c r="C316" s="31">
        <v>798.1</v>
      </c>
      <c r="D316" s="36">
        <v>801.4499999999999</v>
      </c>
      <c r="E316" s="36">
        <v>788.9999999999999</v>
      </c>
      <c r="F316" s="36">
        <v>779.9</v>
      </c>
      <c r="G316" s="36">
        <v>767.4499999999999</v>
      </c>
      <c r="H316" s="36">
        <v>810.5499999999998</v>
      </c>
      <c r="I316" s="36">
        <v>822.9999999999999</v>
      </c>
      <c r="J316" s="36">
        <v>832.0999999999998</v>
      </c>
      <c r="K316" s="31">
        <v>813.9</v>
      </c>
      <c r="L316" s="31">
        <v>792.35</v>
      </c>
      <c r="M316" s="31">
        <v>1.14643</v>
      </c>
      <c r="N316" s="1"/>
      <c r="O316" s="1"/>
    </row>
    <row r="317" spans="1:15" ht="12.75" customHeight="1">
      <c r="A317" s="33">
        <v>307</v>
      </c>
      <c r="B317" s="53" t="s">
        <v>168</v>
      </c>
      <c r="C317" s="31">
        <v>266.65</v>
      </c>
      <c r="D317" s="36">
        <v>266.56666666666666</v>
      </c>
      <c r="E317" s="36">
        <v>264.8333333333333</v>
      </c>
      <c r="F317" s="36">
        <v>263.01666666666665</v>
      </c>
      <c r="G317" s="36">
        <v>261.2833333333333</v>
      </c>
      <c r="H317" s="36">
        <v>268.3833333333333</v>
      </c>
      <c r="I317" s="36">
        <v>270.1166666666667</v>
      </c>
      <c r="J317" s="36">
        <v>271.93333333333334</v>
      </c>
      <c r="K317" s="31">
        <v>268.3</v>
      </c>
      <c r="L317" s="31">
        <v>264.75</v>
      </c>
      <c r="M317" s="31">
        <v>25.99017</v>
      </c>
      <c r="N317" s="1"/>
      <c r="O317" s="1"/>
    </row>
    <row r="318" spans="1:15" ht="12.75" customHeight="1">
      <c r="A318" s="33">
        <v>308</v>
      </c>
      <c r="B318" s="53" t="s">
        <v>167</v>
      </c>
      <c r="C318" s="31">
        <v>2371.75</v>
      </c>
      <c r="D318" s="36">
        <v>2350.6166666666663</v>
      </c>
      <c r="E318" s="36">
        <v>2307.3333333333326</v>
      </c>
      <c r="F318" s="36">
        <v>2242.916666666666</v>
      </c>
      <c r="G318" s="36">
        <v>2199.6333333333323</v>
      </c>
      <c r="H318" s="36">
        <v>2415.033333333333</v>
      </c>
      <c r="I318" s="36">
        <v>2458.3166666666666</v>
      </c>
      <c r="J318" s="36">
        <v>2522.733333333333</v>
      </c>
      <c r="K318" s="31">
        <v>2393.9</v>
      </c>
      <c r="L318" s="31">
        <v>2286.2</v>
      </c>
      <c r="M318" s="31">
        <v>74.44517</v>
      </c>
      <c r="N318" s="1"/>
      <c r="O318" s="1"/>
    </row>
    <row r="319" spans="1:15" ht="12.75" customHeight="1">
      <c r="A319" s="33">
        <v>309</v>
      </c>
      <c r="B319" s="53" t="s">
        <v>431</v>
      </c>
      <c r="C319" s="31">
        <v>401.1</v>
      </c>
      <c r="D319" s="36">
        <v>402.3166666666666</v>
      </c>
      <c r="E319" s="36">
        <v>397.4333333333332</v>
      </c>
      <c r="F319" s="36">
        <v>393.7666666666666</v>
      </c>
      <c r="G319" s="36">
        <v>388.8833333333332</v>
      </c>
      <c r="H319" s="36">
        <v>405.98333333333323</v>
      </c>
      <c r="I319" s="36">
        <v>410.8666666666667</v>
      </c>
      <c r="J319" s="36">
        <v>414.53333333333325</v>
      </c>
      <c r="K319" s="31">
        <v>407.2</v>
      </c>
      <c r="L319" s="31">
        <v>398.65</v>
      </c>
      <c r="M319" s="31">
        <v>0.89033</v>
      </c>
      <c r="N319" s="1"/>
      <c r="O319" s="1"/>
    </row>
    <row r="320" spans="1:15" ht="12.75" customHeight="1">
      <c r="A320" s="33">
        <v>310</v>
      </c>
      <c r="B320" s="53" t="s">
        <v>432</v>
      </c>
      <c r="C320" s="31">
        <v>615.05</v>
      </c>
      <c r="D320" s="36">
        <v>618.0333333333333</v>
      </c>
      <c r="E320" s="36">
        <v>609.0666666666666</v>
      </c>
      <c r="F320" s="36">
        <v>603.0833333333333</v>
      </c>
      <c r="G320" s="36">
        <v>594.1166666666666</v>
      </c>
      <c r="H320" s="36">
        <v>624.0166666666667</v>
      </c>
      <c r="I320" s="36">
        <v>632.9833333333333</v>
      </c>
      <c r="J320" s="36">
        <v>638.9666666666667</v>
      </c>
      <c r="K320" s="31">
        <v>627</v>
      </c>
      <c r="L320" s="31">
        <v>612.05</v>
      </c>
      <c r="M320" s="31">
        <v>2.29851</v>
      </c>
      <c r="N320" s="1"/>
      <c r="O320" s="1"/>
    </row>
    <row r="321" spans="1:15" ht="12.75" customHeight="1">
      <c r="A321" s="33">
        <v>311</v>
      </c>
      <c r="B321" s="53" t="s">
        <v>169</v>
      </c>
      <c r="C321" s="31">
        <v>185.1</v>
      </c>
      <c r="D321" s="36">
        <v>183.91666666666666</v>
      </c>
      <c r="E321" s="36">
        <v>181.9333333333333</v>
      </c>
      <c r="F321" s="36">
        <v>178.76666666666665</v>
      </c>
      <c r="G321" s="36">
        <v>176.7833333333333</v>
      </c>
      <c r="H321" s="36">
        <v>187.08333333333331</v>
      </c>
      <c r="I321" s="36">
        <v>189.06666666666666</v>
      </c>
      <c r="J321" s="36">
        <v>192.23333333333332</v>
      </c>
      <c r="K321" s="31">
        <v>185.9</v>
      </c>
      <c r="L321" s="31">
        <v>180.75</v>
      </c>
      <c r="M321" s="31">
        <v>113.35527</v>
      </c>
      <c r="N321" s="1"/>
      <c r="O321" s="1"/>
    </row>
    <row r="322" spans="1:15" ht="12.75" customHeight="1">
      <c r="A322" s="33">
        <v>312</v>
      </c>
      <c r="B322" s="53" t="s">
        <v>433</v>
      </c>
      <c r="C322" s="31">
        <v>208.7</v>
      </c>
      <c r="D322" s="36">
        <v>211.16666666666666</v>
      </c>
      <c r="E322" s="36">
        <v>205.5333333333333</v>
      </c>
      <c r="F322" s="36">
        <v>202.36666666666665</v>
      </c>
      <c r="G322" s="36">
        <v>196.7333333333333</v>
      </c>
      <c r="H322" s="36">
        <v>214.33333333333331</v>
      </c>
      <c r="I322" s="36">
        <v>219.9666666666667</v>
      </c>
      <c r="J322" s="36">
        <v>223.13333333333333</v>
      </c>
      <c r="K322" s="31">
        <v>216.8</v>
      </c>
      <c r="L322" s="31">
        <v>208</v>
      </c>
      <c r="M322" s="31">
        <v>36.20949</v>
      </c>
      <c r="N322" s="1"/>
      <c r="O322" s="1"/>
    </row>
    <row r="323" spans="1:15" ht="12.75" customHeight="1">
      <c r="A323" s="33">
        <v>313</v>
      </c>
      <c r="B323" s="53" t="s">
        <v>806</v>
      </c>
      <c r="C323" s="31">
        <v>2092.55</v>
      </c>
      <c r="D323" s="36">
        <v>2150.516666666667</v>
      </c>
      <c r="E323" s="36">
        <v>2002.0333333333338</v>
      </c>
      <c r="F323" s="36">
        <v>1911.5166666666669</v>
      </c>
      <c r="G323" s="36">
        <v>1763.0333333333338</v>
      </c>
      <c r="H323" s="36">
        <v>2241.0333333333338</v>
      </c>
      <c r="I323" s="36">
        <v>2389.5166666666664</v>
      </c>
      <c r="J323" s="36">
        <v>2480.0333333333338</v>
      </c>
      <c r="K323" s="31">
        <v>2299</v>
      </c>
      <c r="L323" s="31">
        <v>2060</v>
      </c>
      <c r="M323" s="31">
        <v>34.62277</v>
      </c>
      <c r="N323" s="1"/>
      <c r="O323" s="1"/>
    </row>
    <row r="324" spans="1:15" ht="12.75" customHeight="1">
      <c r="A324" s="33">
        <v>314</v>
      </c>
      <c r="B324" s="53" t="s">
        <v>170</v>
      </c>
      <c r="C324" s="31">
        <v>591.25</v>
      </c>
      <c r="D324" s="36">
        <v>592.4333333333333</v>
      </c>
      <c r="E324" s="36">
        <v>583.8666666666666</v>
      </c>
      <c r="F324" s="36">
        <v>576.4833333333332</v>
      </c>
      <c r="G324" s="36">
        <v>567.9166666666665</v>
      </c>
      <c r="H324" s="36">
        <v>599.8166666666666</v>
      </c>
      <c r="I324" s="36">
        <v>608.3833333333334</v>
      </c>
      <c r="J324" s="36">
        <v>615.7666666666667</v>
      </c>
      <c r="K324" s="31">
        <v>601</v>
      </c>
      <c r="L324" s="31">
        <v>585.05</v>
      </c>
      <c r="M324" s="31">
        <v>25.86189</v>
      </c>
      <c r="N324" s="1"/>
      <c r="O324" s="1"/>
    </row>
    <row r="325" spans="1:15" ht="12.75" customHeight="1">
      <c r="A325" s="33">
        <v>315</v>
      </c>
      <c r="B325" s="53" t="s">
        <v>171</v>
      </c>
      <c r="C325" s="31">
        <v>12497.65</v>
      </c>
      <c r="D325" s="36">
        <v>12548.550000000001</v>
      </c>
      <c r="E325" s="36">
        <v>12249.100000000002</v>
      </c>
      <c r="F325" s="36">
        <v>12000.550000000001</v>
      </c>
      <c r="G325" s="36">
        <v>11701.100000000002</v>
      </c>
      <c r="H325" s="36">
        <v>12797.100000000002</v>
      </c>
      <c r="I325" s="36">
        <v>13096.550000000003</v>
      </c>
      <c r="J325" s="36">
        <v>13345.100000000002</v>
      </c>
      <c r="K325" s="31">
        <v>12848</v>
      </c>
      <c r="L325" s="31">
        <v>12300</v>
      </c>
      <c r="M325" s="31">
        <v>9.14201</v>
      </c>
      <c r="N325" s="1"/>
      <c r="O325" s="1"/>
    </row>
    <row r="326" spans="1:15" ht="12.75" customHeight="1">
      <c r="A326" s="33">
        <v>316</v>
      </c>
      <c r="B326" s="53" t="s">
        <v>434</v>
      </c>
      <c r="C326" s="31">
        <v>2477.25</v>
      </c>
      <c r="D326" s="36">
        <v>2472.1</v>
      </c>
      <c r="E326" s="36">
        <v>2427.2</v>
      </c>
      <c r="F326" s="36">
        <v>2377.15</v>
      </c>
      <c r="G326" s="36">
        <v>2332.25</v>
      </c>
      <c r="H326" s="36">
        <v>2522.1499999999996</v>
      </c>
      <c r="I326" s="36">
        <v>2567.05</v>
      </c>
      <c r="J326" s="36">
        <v>2617.0999999999995</v>
      </c>
      <c r="K326" s="31">
        <v>2517</v>
      </c>
      <c r="L326" s="31">
        <v>2422.05</v>
      </c>
      <c r="M326" s="31">
        <v>0.8414</v>
      </c>
      <c r="N326" s="1"/>
      <c r="O326" s="1"/>
    </row>
    <row r="327" spans="1:15" ht="12.75" customHeight="1">
      <c r="A327" s="33">
        <v>317</v>
      </c>
      <c r="B327" s="53" t="s">
        <v>175</v>
      </c>
      <c r="C327" s="31">
        <v>1000.7</v>
      </c>
      <c r="D327" s="36">
        <v>999.4</v>
      </c>
      <c r="E327" s="36">
        <v>993.8</v>
      </c>
      <c r="F327" s="36">
        <v>986.9</v>
      </c>
      <c r="G327" s="36">
        <v>981.3</v>
      </c>
      <c r="H327" s="36">
        <v>1006.3</v>
      </c>
      <c r="I327" s="36">
        <v>1011.9000000000001</v>
      </c>
      <c r="J327" s="36">
        <v>1018.8</v>
      </c>
      <c r="K327" s="31">
        <v>1005</v>
      </c>
      <c r="L327" s="31">
        <v>992.5</v>
      </c>
      <c r="M327" s="31">
        <v>9.19024</v>
      </c>
      <c r="N327" s="1"/>
      <c r="O327" s="1"/>
    </row>
    <row r="328" spans="1:15" ht="12.75" customHeight="1">
      <c r="A328" s="33">
        <v>318</v>
      </c>
      <c r="B328" s="53" t="s">
        <v>281</v>
      </c>
      <c r="C328" s="31">
        <v>849.05</v>
      </c>
      <c r="D328" s="36">
        <v>840.3666666666667</v>
      </c>
      <c r="E328" s="36">
        <v>829.6833333333334</v>
      </c>
      <c r="F328" s="36">
        <v>810.3166666666667</v>
      </c>
      <c r="G328" s="36">
        <v>799.6333333333334</v>
      </c>
      <c r="H328" s="36">
        <v>859.7333333333333</v>
      </c>
      <c r="I328" s="36">
        <v>870.4166666666665</v>
      </c>
      <c r="J328" s="36">
        <v>889.7833333333333</v>
      </c>
      <c r="K328" s="31">
        <v>851.05</v>
      </c>
      <c r="L328" s="31">
        <v>821</v>
      </c>
      <c r="M328" s="31">
        <v>11.06386</v>
      </c>
      <c r="N328" s="1"/>
      <c r="O328" s="1"/>
    </row>
    <row r="329" spans="1:15" ht="12.75" customHeight="1">
      <c r="A329" s="33">
        <v>319</v>
      </c>
      <c r="B329" s="53" t="s">
        <v>435</v>
      </c>
      <c r="C329" s="31">
        <v>2439.8</v>
      </c>
      <c r="D329" s="36">
        <v>2428.9500000000003</v>
      </c>
      <c r="E329" s="36">
        <v>2382.9000000000005</v>
      </c>
      <c r="F329" s="36">
        <v>2326.0000000000005</v>
      </c>
      <c r="G329" s="36">
        <v>2279.9500000000007</v>
      </c>
      <c r="H329" s="36">
        <v>2485.8500000000004</v>
      </c>
      <c r="I329" s="36">
        <v>2531.9000000000005</v>
      </c>
      <c r="J329" s="36">
        <v>2588.8</v>
      </c>
      <c r="K329" s="31">
        <v>2475</v>
      </c>
      <c r="L329" s="31">
        <v>2372.05</v>
      </c>
      <c r="M329" s="31">
        <v>23.93751</v>
      </c>
      <c r="N329" s="1"/>
      <c r="O329" s="1"/>
    </row>
    <row r="330" spans="1:15" ht="12.75" customHeight="1">
      <c r="A330" s="33">
        <v>320</v>
      </c>
      <c r="B330" s="53" t="s">
        <v>436</v>
      </c>
      <c r="C330" s="31">
        <v>704.25</v>
      </c>
      <c r="D330" s="36">
        <v>703.8000000000001</v>
      </c>
      <c r="E330" s="36">
        <v>696.6500000000001</v>
      </c>
      <c r="F330" s="36">
        <v>689.0500000000001</v>
      </c>
      <c r="G330" s="36">
        <v>681.9000000000001</v>
      </c>
      <c r="H330" s="36">
        <v>711.4000000000001</v>
      </c>
      <c r="I330" s="36">
        <v>718.55</v>
      </c>
      <c r="J330" s="36">
        <v>726.1500000000001</v>
      </c>
      <c r="K330" s="31">
        <v>710.95</v>
      </c>
      <c r="L330" s="31">
        <v>696.2</v>
      </c>
      <c r="M330" s="31">
        <v>0.42483</v>
      </c>
      <c r="N330" s="1"/>
      <c r="O330" s="1"/>
    </row>
    <row r="331" spans="1:15" ht="12.75" customHeight="1">
      <c r="A331" s="33">
        <v>321</v>
      </c>
      <c r="B331" s="53" t="s">
        <v>437</v>
      </c>
      <c r="C331" s="31">
        <v>1113.2</v>
      </c>
      <c r="D331" s="36">
        <v>1104.7333333333333</v>
      </c>
      <c r="E331" s="36">
        <v>1093.4666666666667</v>
      </c>
      <c r="F331" s="36">
        <v>1073.7333333333333</v>
      </c>
      <c r="G331" s="36">
        <v>1062.4666666666667</v>
      </c>
      <c r="H331" s="36">
        <v>1124.4666666666667</v>
      </c>
      <c r="I331" s="36">
        <v>1135.7333333333336</v>
      </c>
      <c r="J331" s="36">
        <v>1155.4666666666667</v>
      </c>
      <c r="K331" s="31">
        <v>1116</v>
      </c>
      <c r="L331" s="31">
        <v>1085</v>
      </c>
      <c r="M331" s="31">
        <v>0.82513</v>
      </c>
      <c r="N331" s="1"/>
      <c r="O331" s="1"/>
    </row>
    <row r="332" spans="1:15" ht="12.75" customHeight="1">
      <c r="A332" s="33">
        <v>322</v>
      </c>
      <c r="B332" s="53" t="s">
        <v>174</v>
      </c>
      <c r="C332" s="31">
        <v>1867.9</v>
      </c>
      <c r="D332" s="36">
        <v>1866.8499999999997</v>
      </c>
      <c r="E332" s="36">
        <v>1846.1499999999994</v>
      </c>
      <c r="F332" s="36">
        <v>1824.3999999999996</v>
      </c>
      <c r="G332" s="36">
        <v>1803.6999999999994</v>
      </c>
      <c r="H332" s="36">
        <v>1888.5999999999995</v>
      </c>
      <c r="I332" s="36">
        <v>1909.2999999999997</v>
      </c>
      <c r="J332" s="36">
        <v>1931.0499999999995</v>
      </c>
      <c r="K332" s="31">
        <v>1887.55</v>
      </c>
      <c r="L332" s="31">
        <v>1845.1</v>
      </c>
      <c r="M332" s="31">
        <v>2.87646</v>
      </c>
      <c r="N332" s="1"/>
      <c r="O332" s="1"/>
    </row>
    <row r="333" spans="1:15" ht="12.75" customHeight="1">
      <c r="A333" s="33">
        <v>323</v>
      </c>
      <c r="B333" s="53" t="s">
        <v>805</v>
      </c>
      <c r="C333" s="31">
        <v>420.75</v>
      </c>
      <c r="D333" s="36">
        <v>420.5833333333333</v>
      </c>
      <c r="E333" s="36">
        <v>416.66666666666663</v>
      </c>
      <c r="F333" s="36">
        <v>412.5833333333333</v>
      </c>
      <c r="G333" s="36">
        <v>408.66666666666663</v>
      </c>
      <c r="H333" s="36">
        <v>424.66666666666663</v>
      </c>
      <c r="I333" s="36">
        <v>428.58333333333326</v>
      </c>
      <c r="J333" s="36">
        <v>432.66666666666663</v>
      </c>
      <c r="K333" s="31">
        <v>424.5</v>
      </c>
      <c r="L333" s="31">
        <v>416.5</v>
      </c>
      <c r="M333" s="31">
        <v>2.13052</v>
      </c>
      <c r="N333" s="1"/>
      <c r="O333" s="1"/>
    </row>
    <row r="334" spans="1:15" ht="12.75" customHeight="1">
      <c r="A334" s="33">
        <v>324</v>
      </c>
      <c r="B334" s="53" t="s">
        <v>282</v>
      </c>
      <c r="C334" s="31">
        <v>69.5</v>
      </c>
      <c r="D334" s="36">
        <v>69.41666666666667</v>
      </c>
      <c r="E334" s="36">
        <v>67.93333333333334</v>
      </c>
      <c r="F334" s="36">
        <v>66.36666666666666</v>
      </c>
      <c r="G334" s="36">
        <v>64.88333333333333</v>
      </c>
      <c r="H334" s="36">
        <v>70.98333333333335</v>
      </c>
      <c r="I334" s="36">
        <v>72.46666666666667</v>
      </c>
      <c r="J334" s="36">
        <v>74.03333333333336</v>
      </c>
      <c r="K334" s="31">
        <v>70.9</v>
      </c>
      <c r="L334" s="31">
        <v>67.85</v>
      </c>
      <c r="M334" s="31">
        <v>102.50575</v>
      </c>
      <c r="N334" s="1"/>
      <c r="O334" s="1"/>
    </row>
    <row r="335" spans="1:15" ht="12.75" customHeight="1">
      <c r="A335" s="33">
        <v>325</v>
      </c>
      <c r="B335" s="53" t="s">
        <v>438</v>
      </c>
      <c r="C335" s="31">
        <v>2338.95</v>
      </c>
      <c r="D335" s="36">
        <v>2330.3166666666666</v>
      </c>
      <c r="E335" s="36">
        <v>2300.6833333333334</v>
      </c>
      <c r="F335" s="36">
        <v>2262.416666666667</v>
      </c>
      <c r="G335" s="36">
        <v>2232.7833333333338</v>
      </c>
      <c r="H335" s="36">
        <v>2368.583333333333</v>
      </c>
      <c r="I335" s="36">
        <v>2398.2166666666662</v>
      </c>
      <c r="J335" s="36">
        <v>2436.4833333333327</v>
      </c>
      <c r="K335" s="31">
        <v>2359.95</v>
      </c>
      <c r="L335" s="31">
        <v>2292.05</v>
      </c>
      <c r="M335" s="31">
        <v>2.05728</v>
      </c>
      <c r="N335" s="1"/>
      <c r="O335" s="1"/>
    </row>
    <row r="336" spans="1:15" ht="12.75" customHeight="1">
      <c r="A336" s="33">
        <v>326</v>
      </c>
      <c r="B336" s="53" t="s">
        <v>178</v>
      </c>
      <c r="C336" s="31">
        <v>2370.95</v>
      </c>
      <c r="D336" s="36">
        <v>2346.933333333333</v>
      </c>
      <c r="E336" s="36">
        <v>2318.366666666666</v>
      </c>
      <c r="F336" s="36">
        <v>2265.783333333333</v>
      </c>
      <c r="G336" s="36">
        <v>2237.216666666666</v>
      </c>
      <c r="H336" s="36">
        <v>2399.516666666666</v>
      </c>
      <c r="I336" s="36">
        <v>2428.0833333333326</v>
      </c>
      <c r="J336" s="36">
        <v>2480.666666666666</v>
      </c>
      <c r="K336" s="31">
        <v>2375.5</v>
      </c>
      <c r="L336" s="31">
        <v>2294.35</v>
      </c>
      <c r="M336" s="31">
        <v>10.74601</v>
      </c>
      <c r="N336" s="1"/>
      <c r="O336" s="1"/>
    </row>
    <row r="337" spans="1:15" ht="12.75" customHeight="1">
      <c r="A337" s="33">
        <v>327</v>
      </c>
      <c r="B337" s="53" t="s">
        <v>173</v>
      </c>
      <c r="C337" s="31">
        <v>3924.35</v>
      </c>
      <c r="D337" s="36">
        <v>3917.5166666666664</v>
      </c>
      <c r="E337" s="36">
        <v>3880.033333333333</v>
      </c>
      <c r="F337" s="36">
        <v>3835.7166666666662</v>
      </c>
      <c r="G337" s="36">
        <v>3798.2333333333327</v>
      </c>
      <c r="H337" s="36">
        <v>3961.833333333333</v>
      </c>
      <c r="I337" s="36">
        <v>3999.3166666666666</v>
      </c>
      <c r="J337" s="36">
        <v>4043.633333333333</v>
      </c>
      <c r="K337" s="31">
        <v>3955</v>
      </c>
      <c r="L337" s="31">
        <v>3873.2</v>
      </c>
      <c r="M337" s="31">
        <v>2.53158</v>
      </c>
      <c r="N337" s="1"/>
      <c r="O337" s="1"/>
    </row>
    <row r="338" spans="1:15" ht="12.75" customHeight="1">
      <c r="A338" s="33">
        <v>328</v>
      </c>
      <c r="B338" s="53" t="s">
        <v>180</v>
      </c>
      <c r="C338" s="31">
        <v>1696.75</v>
      </c>
      <c r="D338" s="36">
        <v>1693.7333333333333</v>
      </c>
      <c r="E338" s="36">
        <v>1677.0166666666667</v>
      </c>
      <c r="F338" s="36">
        <v>1657.2833333333333</v>
      </c>
      <c r="G338" s="36">
        <v>1640.5666666666666</v>
      </c>
      <c r="H338" s="36">
        <v>1713.4666666666667</v>
      </c>
      <c r="I338" s="36">
        <v>1730.1833333333334</v>
      </c>
      <c r="J338" s="36">
        <v>1749.9166666666667</v>
      </c>
      <c r="K338" s="31">
        <v>1710.45</v>
      </c>
      <c r="L338" s="31">
        <v>1674</v>
      </c>
      <c r="M338" s="31">
        <v>6.57004</v>
      </c>
      <c r="N338" s="1"/>
      <c r="O338" s="1"/>
    </row>
    <row r="339" spans="1:15" ht="12.75" customHeight="1">
      <c r="A339" s="33">
        <v>329</v>
      </c>
      <c r="B339" s="53" t="s">
        <v>439</v>
      </c>
      <c r="C339" s="31">
        <v>998.85</v>
      </c>
      <c r="D339" s="36">
        <v>998.9833333333332</v>
      </c>
      <c r="E339" s="36">
        <v>989.8666666666664</v>
      </c>
      <c r="F339" s="36">
        <v>980.8833333333332</v>
      </c>
      <c r="G339" s="36">
        <v>971.7666666666664</v>
      </c>
      <c r="H339" s="36">
        <v>1007.9666666666665</v>
      </c>
      <c r="I339" s="36">
        <v>1017.0833333333333</v>
      </c>
      <c r="J339" s="36">
        <v>1026.0666666666666</v>
      </c>
      <c r="K339" s="31">
        <v>1008.1</v>
      </c>
      <c r="L339" s="31">
        <v>990</v>
      </c>
      <c r="M339" s="31">
        <v>4.00339</v>
      </c>
      <c r="N339" s="1"/>
      <c r="O339" s="1"/>
    </row>
    <row r="340" spans="1:15" ht="12.75" customHeight="1">
      <c r="A340" s="33">
        <v>330</v>
      </c>
      <c r="B340" s="53" t="s">
        <v>440</v>
      </c>
      <c r="C340" s="31">
        <v>136.25</v>
      </c>
      <c r="D340" s="36">
        <v>137</v>
      </c>
      <c r="E340" s="36">
        <v>134.6</v>
      </c>
      <c r="F340" s="36">
        <v>132.95</v>
      </c>
      <c r="G340" s="36">
        <v>130.54999999999998</v>
      </c>
      <c r="H340" s="36">
        <v>138.65</v>
      </c>
      <c r="I340" s="36">
        <v>141.04999999999998</v>
      </c>
      <c r="J340" s="36">
        <v>142.70000000000002</v>
      </c>
      <c r="K340" s="31">
        <v>139.4</v>
      </c>
      <c r="L340" s="31">
        <v>135.35</v>
      </c>
      <c r="M340" s="31">
        <v>95.60875</v>
      </c>
      <c r="N340" s="1"/>
      <c r="O340" s="1"/>
    </row>
    <row r="341" spans="1:15" ht="12.75" customHeight="1">
      <c r="A341" s="33">
        <v>331</v>
      </c>
      <c r="B341" s="53" t="s">
        <v>441</v>
      </c>
      <c r="C341" s="31">
        <v>273.55</v>
      </c>
      <c r="D341" s="36">
        <v>267.7833333333333</v>
      </c>
      <c r="E341" s="36">
        <v>260.5666666666666</v>
      </c>
      <c r="F341" s="36">
        <v>247.58333333333331</v>
      </c>
      <c r="G341" s="36">
        <v>240.36666666666662</v>
      </c>
      <c r="H341" s="36">
        <v>280.7666666666666</v>
      </c>
      <c r="I341" s="36">
        <v>287.9833333333333</v>
      </c>
      <c r="J341" s="36">
        <v>300.9666666666666</v>
      </c>
      <c r="K341" s="31">
        <v>275</v>
      </c>
      <c r="L341" s="31">
        <v>254.8</v>
      </c>
      <c r="M341" s="31">
        <v>377.29197</v>
      </c>
      <c r="N341" s="1"/>
      <c r="O341" s="1"/>
    </row>
    <row r="342" spans="1:15" ht="12.75" customHeight="1">
      <c r="A342" s="33">
        <v>332</v>
      </c>
      <c r="B342" s="53" t="s">
        <v>442</v>
      </c>
      <c r="C342" s="31">
        <v>98.2</v>
      </c>
      <c r="D342" s="36">
        <v>98.3</v>
      </c>
      <c r="E342" s="36">
        <v>97.1</v>
      </c>
      <c r="F342" s="36">
        <v>96</v>
      </c>
      <c r="G342" s="36">
        <v>94.8</v>
      </c>
      <c r="H342" s="36">
        <v>99.39999999999999</v>
      </c>
      <c r="I342" s="36">
        <v>100.60000000000001</v>
      </c>
      <c r="J342" s="36">
        <v>101.69999999999999</v>
      </c>
      <c r="K342" s="31">
        <v>99.5</v>
      </c>
      <c r="L342" s="31">
        <v>97.2</v>
      </c>
      <c r="M342" s="31">
        <v>806.51718</v>
      </c>
      <c r="N342" s="1"/>
      <c r="O342" s="1"/>
    </row>
    <row r="343" spans="1:15" ht="12.75" customHeight="1">
      <c r="A343" s="33">
        <v>333</v>
      </c>
      <c r="B343" s="53" t="s">
        <v>443</v>
      </c>
      <c r="C343" s="31">
        <v>227.55</v>
      </c>
      <c r="D343" s="36">
        <v>222.8166666666667</v>
      </c>
      <c r="E343" s="36">
        <v>217.0333333333334</v>
      </c>
      <c r="F343" s="36">
        <v>206.5166666666667</v>
      </c>
      <c r="G343" s="36">
        <v>200.7333333333334</v>
      </c>
      <c r="H343" s="36">
        <v>233.33333333333337</v>
      </c>
      <c r="I343" s="36">
        <v>239.11666666666667</v>
      </c>
      <c r="J343" s="36">
        <v>249.63333333333335</v>
      </c>
      <c r="K343" s="31">
        <v>228.6</v>
      </c>
      <c r="L343" s="31">
        <v>212.3</v>
      </c>
      <c r="M343" s="31">
        <v>136.51148</v>
      </c>
      <c r="N343" s="1"/>
      <c r="O343" s="1"/>
    </row>
    <row r="344" spans="1:15" ht="12.75" customHeight="1">
      <c r="A344" s="33">
        <v>334</v>
      </c>
      <c r="B344" s="53" t="s">
        <v>185</v>
      </c>
      <c r="C344" s="31">
        <v>265</v>
      </c>
      <c r="D344" s="36">
        <v>266.01666666666665</v>
      </c>
      <c r="E344" s="36">
        <v>260.3833333333333</v>
      </c>
      <c r="F344" s="36">
        <v>255.76666666666665</v>
      </c>
      <c r="G344" s="36">
        <v>250.13333333333333</v>
      </c>
      <c r="H344" s="36">
        <v>270.6333333333333</v>
      </c>
      <c r="I344" s="36">
        <v>276.26666666666665</v>
      </c>
      <c r="J344" s="36">
        <v>280.8833333333333</v>
      </c>
      <c r="K344" s="31">
        <v>271.65</v>
      </c>
      <c r="L344" s="31">
        <v>261.4</v>
      </c>
      <c r="M344" s="31">
        <v>110.09983</v>
      </c>
      <c r="N344" s="1"/>
      <c r="O344" s="1"/>
    </row>
    <row r="345" spans="1:15" ht="12.75" customHeight="1">
      <c r="A345" s="33">
        <v>335</v>
      </c>
      <c r="B345" s="53" t="s">
        <v>803</v>
      </c>
      <c r="C345" s="31">
        <v>62.3</v>
      </c>
      <c r="D345" s="36">
        <v>62.38333333333333</v>
      </c>
      <c r="E345" s="36">
        <v>61.266666666666666</v>
      </c>
      <c r="F345" s="36">
        <v>60.233333333333334</v>
      </c>
      <c r="G345" s="36">
        <v>59.11666666666667</v>
      </c>
      <c r="H345" s="36">
        <v>63.416666666666664</v>
      </c>
      <c r="I345" s="36">
        <v>64.53333333333333</v>
      </c>
      <c r="J345" s="36">
        <v>65.56666666666666</v>
      </c>
      <c r="K345" s="31">
        <v>63.5</v>
      </c>
      <c r="L345" s="31">
        <v>61.35</v>
      </c>
      <c r="M345" s="31">
        <v>82.66152</v>
      </c>
      <c r="N345" s="1"/>
      <c r="O345" s="1"/>
    </row>
    <row r="346" spans="1:15" ht="12.75" customHeight="1">
      <c r="A346" s="33">
        <v>336</v>
      </c>
      <c r="B346" s="53" t="s">
        <v>187</v>
      </c>
      <c r="C346" s="31">
        <v>361.45</v>
      </c>
      <c r="D346" s="36">
        <v>359.45</v>
      </c>
      <c r="E346" s="36">
        <v>355.04999999999995</v>
      </c>
      <c r="F346" s="36">
        <v>348.65</v>
      </c>
      <c r="G346" s="36">
        <v>344.24999999999994</v>
      </c>
      <c r="H346" s="36">
        <v>365.84999999999997</v>
      </c>
      <c r="I346" s="36">
        <v>370.24999999999994</v>
      </c>
      <c r="J346" s="36">
        <v>376.65</v>
      </c>
      <c r="K346" s="31">
        <v>363.85</v>
      </c>
      <c r="L346" s="31">
        <v>353.05</v>
      </c>
      <c r="M346" s="31">
        <v>131.14162</v>
      </c>
      <c r="N346" s="1"/>
      <c r="O346" s="1"/>
    </row>
    <row r="347" spans="1:15" ht="12.75" customHeight="1">
      <c r="A347" s="33">
        <v>337</v>
      </c>
      <c r="B347" s="53" t="s">
        <v>445</v>
      </c>
      <c r="C347" s="31">
        <v>1261.35</v>
      </c>
      <c r="D347" s="36">
        <v>1258.2166666666665</v>
      </c>
      <c r="E347" s="36">
        <v>1244.433333333333</v>
      </c>
      <c r="F347" s="36">
        <v>1227.5166666666664</v>
      </c>
      <c r="G347" s="36">
        <v>1213.733333333333</v>
      </c>
      <c r="H347" s="36">
        <v>1275.133333333333</v>
      </c>
      <c r="I347" s="36">
        <v>1288.9166666666663</v>
      </c>
      <c r="J347" s="36">
        <v>1305.833333333333</v>
      </c>
      <c r="K347" s="31">
        <v>1272</v>
      </c>
      <c r="L347" s="31">
        <v>1241.3</v>
      </c>
      <c r="M347" s="31">
        <v>1.2296</v>
      </c>
      <c r="N347" s="1"/>
      <c r="O347" s="1"/>
    </row>
    <row r="348" spans="1:15" ht="12.75" customHeight="1">
      <c r="A348" s="33">
        <v>338</v>
      </c>
      <c r="B348" s="53" t="s">
        <v>181</v>
      </c>
      <c r="C348" s="31">
        <v>189.95</v>
      </c>
      <c r="D348" s="36">
        <v>189.75</v>
      </c>
      <c r="E348" s="36">
        <v>187.2</v>
      </c>
      <c r="F348" s="36">
        <v>184.45</v>
      </c>
      <c r="G348" s="36">
        <v>181.89999999999998</v>
      </c>
      <c r="H348" s="36">
        <v>192.5</v>
      </c>
      <c r="I348" s="36">
        <v>195.05</v>
      </c>
      <c r="J348" s="36">
        <v>197.8</v>
      </c>
      <c r="K348" s="31">
        <v>192.3</v>
      </c>
      <c r="L348" s="31">
        <v>187</v>
      </c>
      <c r="M348" s="31">
        <v>104.58422</v>
      </c>
      <c r="N348" s="1"/>
      <c r="O348" s="1"/>
    </row>
    <row r="349" spans="1:15" ht="12.75" customHeight="1">
      <c r="A349" s="33">
        <v>339</v>
      </c>
      <c r="B349" s="53" t="s">
        <v>183</v>
      </c>
      <c r="C349" s="31">
        <v>3319.3</v>
      </c>
      <c r="D349" s="36">
        <v>3320.383333333333</v>
      </c>
      <c r="E349" s="36">
        <v>3285.8166666666666</v>
      </c>
      <c r="F349" s="36">
        <v>3252.3333333333335</v>
      </c>
      <c r="G349" s="36">
        <v>3217.766666666667</v>
      </c>
      <c r="H349" s="36">
        <v>3353.8666666666663</v>
      </c>
      <c r="I349" s="36">
        <v>3388.433333333333</v>
      </c>
      <c r="J349" s="36">
        <v>3421.916666666666</v>
      </c>
      <c r="K349" s="31">
        <v>3354.95</v>
      </c>
      <c r="L349" s="31">
        <v>3286.9</v>
      </c>
      <c r="M349" s="31">
        <v>1.20387</v>
      </c>
      <c r="N349" s="1"/>
      <c r="O349" s="1"/>
    </row>
    <row r="350" spans="1:15" ht="12.75" customHeight="1">
      <c r="A350" s="33">
        <v>340</v>
      </c>
      <c r="B350" s="53" t="s">
        <v>184</v>
      </c>
      <c r="C350" s="31">
        <v>2468.35</v>
      </c>
      <c r="D350" s="36">
        <v>2456.2</v>
      </c>
      <c r="E350" s="36">
        <v>2432.45</v>
      </c>
      <c r="F350" s="36">
        <v>2396.55</v>
      </c>
      <c r="G350" s="36">
        <v>2372.8</v>
      </c>
      <c r="H350" s="36">
        <v>2492.0999999999995</v>
      </c>
      <c r="I350" s="36">
        <v>2515.8499999999995</v>
      </c>
      <c r="J350" s="36">
        <v>2551.749999999999</v>
      </c>
      <c r="K350" s="31">
        <v>2479.95</v>
      </c>
      <c r="L350" s="31">
        <v>2420.3</v>
      </c>
      <c r="M350" s="31">
        <v>9.72494</v>
      </c>
      <c r="N350" s="1"/>
      <c r="O350" s="1"/>
    </row>
    <row r="351" spans="1:15" ht="12.75" customHeight="1">
      <c r="A351" s="33">
        <v>341</v>
      </c>
      <c r="B351" s="53" t="s">
        <v>446</v>
      </c>
      <c r="C351" s="31">
        <v>80.55</v>
      </c>
      <c r="D351" s="36">
        <v>80.88333333333333</v>
      </c>
      <c r="E351" s="36">
        <v>79.71666666666665</v>
      </c>
      <c r="F351" s="36">
        <v>78.88333333333333</v>
      </c>
      <c r="G351" s="36">
        <v>77.71666666666665</v>
      </c>
      <c r="H351" s="36">
        <v>81.71666666666665</v>
      </c>
      <c r="I351" s="36">
        <v>82.88333333333334</v>
      </c>
      <c r="J351" s="36">
        <v>83.71666666666665</v>
      </c>
      <c r="K351" s="31">
        <v>82.05</v>
      </c>
      <c r="L351" s="31">
        <v>80.05</v>
      </c>
      <c r="M351" s="31">
        <v>7.42488</v>
      </c>
      <c r="N351" s="1"/>
      <c r="O351" s="1"/>
    </row>
    <row r="352" spans="1:15" ht="12.75" customHeight="1">
      <c r="A352" s="33">
        <v>342</v>
      </c>
      <c r="B352" s="53" t="s">
        <v>283</v>
      </c>
      <c r="C352" s="31">
        <v>579.65</v>
      </c>
      <c r="D352" s="36">
        <v>575.25</v>
      </c>
      <c r="E352" s="36">
        <v>563.5</v>
      </c>
      <c r="F352" s="36">
        <v>547.35</v>
      </c>
      <c r="G352" s="36">
        <v>535.6</v>
      </c>
      <c r="H352" s="36">
        <v>591.4</v>
      </c>
      <c r="I352" s="36">
        <v>603.15</v>
      </c>
      <c r="J352" s="36">
        <v>619.3</v>
      </c>
      <c r="K352" s="31">
        <v>587</v>
      </c>
      <c r="L352" s="31">
        <v>559.1</v>
      </c>
      <c r="M352" s="31">
        <v>8.77302</v>
      </c>
      <c r="N352" s="1"/>
      <c r="O352" s="1"/>
    </row>
    <row r="353" spans="1:15" ht="12.75" customHeight="1">
      <c r="A353" s="33">
        <v>343</v>
      </c>
      <c r="B353" s="53" t="s">
        <v>1100</v>
      </c>
      <c r="C353" s="31">
        <v>4772.3</v>
      </c>
      <c r="D353" s="36">
        <v>4836.599999999999</v>
      </c>
      <c r="E353" s="36">
        <v>4675.699999999999</v>
      </c>
      <c r="F353" s="36">
        <v>4579.099999999999</v>
      </c>
      <c r="G353" s="36">
        <v>4418.199999999999</v>
      </c>
      <c r="H353" s="36">
        <v>4933.199999999999</v>
      </c>
      <c r="I353" s="36">
        <v>5094.0999999999985</v>
      </c>
      <c r="J353" s="36">
        <v>5190.699999999999</v>
      </c>
      <c r="K353" s="31">
        <v>4997.5</v>
      </c>
      <c r="L353" s="31">
        <v>4740</v>
      </c>
      <c r="M353" s="31">
        <v>0.70325</v>
      </c>
      <c r="N353" s="1"/>
      <c r="O353" s="1"/>
    </row>
    <row r="354" spans="1:15" ht="12.75" customHeight="1">
      <c r="A354" s="33">
        <v>344</v>
      </c>
      <c r="B354" s="53" t="s">
        <v>447</v>
      </c>
      <c r="C354" s="31">
        <v>317.5</v>
      </c>
      <c r="D354" s="36">
        <v>317.8666666666667</v>
      </c>
      <c r="E354" s="36">
        <v>315.6333333333333</v>
      </c>
      <c r="F354" s="36">
        <v>313.76666666666665</v>
      </c>
      <c r="G354" s="36">
        <v>311.5333333333333</v>
      </c>
      <c r="H354" s="36">
        <v>319.73333333333335</v>
      </c>
      <c r="I354" s="36">
        <v>321.9666666666667</v>
      </c>
      <c r="J354" s="36">
        <v>323.83333333333337</v>
      </c>
      <c r="K354" s="31">
        <v>320.1</v>
      </c>
      <c r="L354" s="31">
        <v>316</v>
      </c>
      <c r="M354" s="31">
        <v>0.86514</v>
      </c>
      <c r="N354" s="1"/>
      <c r="O354" s="1"/>
    </row>
    <row r="355" spans="1:15" ht="12.75" customHeight="1">
      <c r="A355" s="33">
        <v>345</v>
      </c>
      <c r="B355" s="53" t="s">
        <v>188</v>
      </c>
      <c r="C355" s="31">
        <v>1711.15</v>
      </c>
      <c r="D355" s="36">
        <v>1674.1166666666668</v>
      </c>
      <c r="E355" s="36">
        <v>1620.2833333333335</v>
      </c>
      <c r="F355" s="36">
        <v>1529.4166666666667</v>
      </c>
      <c r="G355" s="36">
        <v>1475.5833333333335</v>
      </c>
      <c r="H355" s="36">
        <v>1764.9833333333336</v>
      </c>
      <c r="I355" s="36">
        <v>1818.8166666666666</v>
      </c>
      <c r="J355" s="36">
        <v>1909.6833333333336</v>
      </c>
      <c r="K355" s="31">
        <v>1727.95</v>
      </c>
      <c r="L355" s="31">
        <v>1583.25</v>
      </c>
      <c r="M355" s="31">
        <v>77.691</v>
      </c>
      <c r="N355" s="1"/>
      <c r="O355" s="1"/>
    </row>
    <row r="356" spans="1:15" ht="12.75" customHeight="1">
      <c r="A356" s="33">
        <v>346</v>
      </c>
      <c r="B356" s="53" t="s">
        <v>190</v>
      </c>
      <c r="C356" s="31">
        <v>277.65</v>
      </c>
      <c r="D356" s="36">
        <v>276.93333333333334</v>
      </c>
      <c r="E356" s="36">
        <v>274.51666666666665</v>
      </c>
      <c r="F356" s="36">
        <v>271.3833333333333</v>
      </c>
      <c r="G356" s="36">
        <v>268.96666666666664</v>
      </c>
      <c r="H356" s="36">
        <v>280.06666666666666</v>
      </c>
      <c r="I356" s="36">
        <v>282.4833333333333</v>
      </c>
      <c r="J356" s="36">
        <v>285.6166666666667</v>
      </c>
      <c r="K356" s="31">
        <v>279.35</v>
      </c>
      <c r="L356" s="31">
        <v>273.8</v>
      </c>
      <c r="M356" s="31">
        <v>237.57779</v>
      </c>
      <c r="N356" s="1"/>
      <c r="O356" s="1"/>
    </row>
    <row r="357" spans="1:15" ht="12.75" customHeight="1">
      <c r="A357" s="33">
        <v>347</v>
      </c>
      <c r="B357" s="53" t="s">
        <v>284</v>
      </c>
      <c r="C357" s="31">
        <v>637.85</v>
      </c>
      <c r="D357" s="36">
        <v>644.0833333333334</v>
      </c>
      <c r="E357" s="36">
        <v>625.1666666666667</v>
      </c>
      <c r="F357" s="36">
        <v>612.4833333333333</v>
      </c>
      <c r="G357" s="36">
        <v>593.5666666666667</v>
      </c>
      <c r="H357" s="36">
        <v>656.7666666666668</v>
      </c>
      <c r="I357" s="36">
        <v>675.6833333333335</v>
      </c>
      <c r="J357" s="36">
        <v>688.3666666666668</v>
      </c>
      <c r="K357" s="31">
        <v>663</v>
      </c>
      <c r="L357" s="31">
        <v>631.4</v>
      </c>
      <c r="M357" s="31">
        <v>81.03824</v>
      </c>
      <c r="N357" s="1"/>
      <c r="O357" s="1"/>
    </row>
    <row r="358" spans="1:15" ht="12.75" customHeight="1">
      <c r="A358" s="33">
        <v>348</v>
      </c>
      <c r="B358" s="53" t="s">
        <v>448</v>
      </c>
      <c r="C358" s="31">
        <v>1694</v>
      </c>
      <c r="D358" s="36">
        <v>1701.4166666666667</v>
      </c>
      <c r="E358" s="36">
        <v>1674.0333333333335</v>
      </c>
      <c r="F358" s="36">
        <v>1654.0666666666668</v>
      </c>
      <c r="G358" s="36">
        <v>1626.6833333333336</v>
      </c>
      <c r="H358" s="36">
        <v>1721.3833333333334</v>
      </c>
      <c r="I358" s="36">
        <v>1748.7666666666667</v>
      </c>
      <c r="J358" s="36">
        <v>1768.7333333333333</v>
      </c>
      <c r="K358" s="31">
        <v>1728.8</v>
      </c>
      <c r="L358" s="31">
        <v>1681.45</v>
      </c>
      <c r="M358" s="31">
        <v>4.02612</v>
      </c>
      <c r="N358" s="1"/>
      <c r="O358" s="1"/>
    </row>
    <row r="359" spans="1:15" ht="12.75" customHeight="1">
      <c r="A359" s="33">
        <v>349</v>
      </c>
      <c r="B359" s="53" t="s">
        <v>285</v>
      </c>
      <c r="C359" s="31">
        <v>342.55</v>
      </c>
      <c r="D359" s="36">
        <v>343.84999999999997</v>
      </c>
      <c r="E359" s="36">
        <v>337.69999999999993</v>
      </c>
      <c r="F359" s="36">
        <v>332.84999999999997</v>
      </c>
      <c r="G359" s="36">
        <v>326.69999999999993</v>
      </c>
      <c r="H359" s="36">
        <v>348.69999999999993</v>
      </c>
      <c r="I359" s="36">
        <v>354.8499999999999</v>
      </c>
      <c r="J359" s="36">
        <v>359.69999999999993</v>
      </c>
      <c r="K359" s="31">
        <v>350</v>
      </c>
      <c r="L359" s="31">
        <v>339</v>
      </c>
      <c r="M359" s="31">
        <v>11.36979</v>
      </c>
      <c r="N359" s="1"/>
      <c r="O359" s="1"/>
    </row>
    <row r="360" spans="1:15" ht="12.75" customHeight="1">
      <c r="A360" s="33">
        <v>350</v>
      </c>
      <c r="B360" s="53" t="s">
        <v>189</v>
      </c>
      <c r="C360" s="31">
        <v>7891.75</v>
      </c>
      <c r="D360" s="36">
        <v>7882.216666666667</v>
      </c>
      <c r="E360" s="36">
        <v>7780.433333333334</v>
      </c>
      <c r="F360" s="36">
        <v>7669.116666666667</v>
      </c>
      <c r="G360" s="36">
        <v>7567.333333333334</v>
      </c>
      <c r="H360" s="36">
        <v>7993.533333333335</v>
      </c>
      <c r="I360" s="36">
        <v>8095.3166666666675</v>
      </c>
      <c r="J360" s="36">
        <v>8206.633333333335</v>
      </c>
      <c r="K360" s="31">
        <v>7984</v>
      </c>
      <c r="L360" s="31">
        <v>7770.9</v>
      </c>
      <c r="M360" s="31">
        <v>1.547</v>
      </c>
      <c r="N360" s="1"/>
      <c r="O360" s="1"/>
    </row>
    <row r="361" spans="1:15" ht="12.75" customHeight="1">
      <c r="A361" s="33">
        <v>351</v>
      </c>
      <c r="B361" s="53" t="s">
        <v>286</v>
      </c>
      <c r="C361" s="31">
        <v>1338.25</v>
      </c>
      <c r="D361" s="36">
        <v>1314.7666666666667</v>
      </c>
      <c r="E361" s="36">
        <v>1281.5333333333333</v>
      </c>
      <c r="F361" s="36">
        <v>1224.8166666666666</v>
      </c>
      <c r="G361" s="36">
        <v>1191.5833333333333</v>
      </c>
      <c r="H361" s="36">
        <v>1371.4833333333333</v>
      </c>
      <c r="I361" s="36">
        <v>1404.7166666666665</v>
      </c>
      <c r="J361" s="36">
        <v>1461.4333333333334</v>
      </c>
      <c r="K361" s="31">
        <v>1348</v>
      </c>
      <c r="L361" s="31">
        <v>1258.05</v>
      </c>
      <c r="M361" s="31">
        <v>18.75538</v>
      </c>
      <c r="N361" s="1"/>
      <c r="O361" s="1"/>
    </row>
    <row r="362" spans="1:15" ht="12.75" customHeight="1">
      <c r="A362" s="33">
        <v>352</v>
      </c>
      <c r="B362" s="53" t="s">
        <v>449</v>
      </c>
      <c r="C362" s="31">
        <v>262.15</v>
      </c>
      <c r="D362" s="36">
        <v>261.8</v>
      </c>
      <c r="E362" s="36">
        <v>258.35</v>
      </c>
      <c r="F362" s="36">
        <v>254.55</v>
      </c>
      <c r="G362" s="36">
        <v>251.10000000000002</v>
      </c>
      <c r="H362" s="36">
        <v>265.6</v>
      </c>
      <c r="I362" s="36">
        <v>269.04999999999995</v>
      </c>
      <c r="J362" s="36">
        <v>272.85</v>
      </c>
      <c r="K362" s="31">
        <v>265.25</v>
      </c>
      <c r="L362" s="31">
        <v>258</v>
      </c>
      <c r="M362" s="31">
        <v>14.49457</v>
      </c>
      <c r="N362" s="1"/>
      <c r="O362" s="1"/>
    </row>
    <row r="363" spans="1:15" ht="12.75" customHeight="1">
      <c r="A363" s="33">
        <v>353</v>
      </c>
      <c r="B363" s="53" t="s">
        <v>197</v>
      </c>
      <c r="C363" s="31">
        <v>3608.3</v>
      </c>
      <c r="D363" s="36">
        <v>3612.066666666667</v>
      </c>
      <c r="E363" s="36">
        <v>3571.9333333333343</v>
      </c>
      <c r="F363" s="36">
        <v>3535.566666666667</v>
      </c>
      <c r="G363" s="36">
        <v>3495.4333333333343</v>
      </c>
      <c r="H363" s="36">
        <v>3648.4333333333343</v>
      </c>
      <c r="I363" s="36">
        <v>3688.5666666666666</v>
      </c>
      <c r="J363" s="36">
        <v>3724.9333333333343</v>
      </c>
      <c r="K363" s="31">
        <v>3652.2</v>
      </c>
      <c r="L363" s="31">
        <v>3575.7</v>
      </c>
      <c r="M363" s="31">
        <v>3.41995</v>
      </c>
      <c r="N363" s="1"/>
      <c r="O363" s="1"/>
    </row>
    <row r="364" spans="1:15" ht="12.75" customHeight="1">
      <c r="A364" s="33">
        <v>354</v>
      </c>
      <c r="B364" s="53" t="s">
        <v>450</v>
      </c>
      <c r="C364" s="31">
        <v>743.7</v>
      </c>
      <c r="D364" s="36">
        <v>745.6</v>
      </c>
      <c r="E364" s="36">
        <v>737.2</v>
      </c>
      <c r="F364" s="36">
        <v>730.7</v>
      </c>
      <c r="G364" s="36">
        <v>722.3000000000001</v>
      </c>
      <c r="H364" s="36">
        <v>752.1</v>
      </c>
      <c r="I364" s="36">
        <v>760.4999999999999</v>
      </c>
      <c r="J364" s="36">
        <v>767</v>
      </c>
      <c r="K364" s="31">
        <v>754</v>
      </c>
      <c r="L364" s="31">
        <v>739.1</v>
      </c>
      <c r="M364" s="31">
        <v>1.82211</v>
      </c>
      <c r="N364" s="1"/>
      <c r="O364" s="1"/>
    </row>
    <row r="365" spans="1:15" ht="12.75" customHeight="1">
      <c r="A365" s="33">
        <v>355</v>
      </c>
      <c r="B365" s="53" t="s">
        <v>451</v>
      </c>
      <c r="C365" s="31">
        <v>434.4</v>
      </c>
      <c r="D365" s="36">
        <v>432.8666666666666</v>
      </c>
      <c r="E365" s="36">
        <v>426.03333333333325</v>
      </c>
      <c r="F365" s="36">
        <v>417.66666666666663</v>
      </c>
      <c r="G365" s="36">
        <v>410.83333333333326</v>
      </c>
      <c r="H365" s="36">
        <v>441.23333333333323</v>
      </c>
      <c r="I365" s="36">
        <v>448.0666666666666</v>
      </c>
      <c r="J365" s="36">
        <v>456.4333333333332</v>
      </c>
      <c r="K365" s="31">
        <v>439.7</v>
      </c>
      <c r="L365" s="31">
        <v>424.5</v>
      </c>
      <c r="M365" s="31">
        <v>13.9912</v>
      </c>
      <c r="N365" s="1"/>
      <c r="O365" s="1"/>
    </row>
    <row r="366" spans="1:15" ht="12.75" customHeight="1">
      <c r="A366" s="33">
        <v>356</v>
      </c>
      <c r="B366" s="53" t="s">
        <v>202</v>
      </c>
      <c r="C366" s="31">
        <v>1322.5</v>
      </c>
      <c r="D366" s="36">
        <v>1312.8166666666666</v>
      </c>
      <c r="E366" s="36">
        <v>1297.1833333333332</v>
      </c>
      <c r="F366" s="36">
        <v>1271.8666666666666</v>
      </c>
      <c r="G366" s="36">
        <v>1256.2333333333331</v>
      </c>
      <c r="H366" s="36">
        <v>1338.1333333333332</v>
      </c>
      <c r="I366" s="36">
        <v>1353.7666666666664</v>
      </c>
      <c r="J366" s="36">
        <v>1379.0833333333333</v>
      </c>
      <c r="K366" s="31">
        <v>1328.45</v>
      </c>
      <c r="L366" s="31">
        <v>1287.5</v>
      </c>
      <c r="M366" s="31">
        <v>8.93505</v>
      </c>
      <c r="N366" s="1"/>
      <c r="O366" s="1"/>
    </row>
    <row r="367" spans="1:15" ht="12.75" customHeight="1">
      <c r="A367" s="33">
        <v>357</v>
      </c>
      <c r="B367" s="53" t="s">
        <v>191</v>
      </c>
      <c r="C367" s="31">
        <v>35630.25</v>
      </c>
      <c r="D367" s="36">
        <v>35455.416666666664</v>
      </c>
      <c r="E367" s="36">
        <v>35192.83333333333</v>
      </c>
      <c r="F367" s="36">
        <v>34755.416666666664</v>
      </c>
      <c r="G367" s="36">
        <v>34492.83333333333</v>
      </c>
      <c r="H367" s="36">
        <v>35892.83333333333</v>
      </c>
      <c r="I367" s="36">
        <v>36155.41666666666</v>
      </c>
      <c r="J367" s="36">
        <v>36592.83333333333</v>
      </c>
      <c r="K367" s="31">
        <v>35718</v>
      </c>
      <c r="L367" s="31">
        <v>35018</v>
      </c>
      <c r="M367" s="31">
        <v>0.13313</v>
      </c>
      <c r="N367" s="1"/>
      <c r="O367" s="1"/>
    </row>
    <row r="368" spans="1:15" ht="12.75" customHeight="1">
      <c r="A368" s="33">
        <v>358</v>
      </c>
      <c r="B368" s="53" t="s">
        <v>287</v>
      </c>
      <c r="C368" s="31">
        <v>1394.3</v>
      </c>
      <c r="D368" s="36">
        <v>1394.0333333333335</v>
      </c>
      <c r="E368" s="36">
        <v>1377.366666666667</v>
      </c>
      <c r="F368" s="36">
        <v>1360.4333333333334</v>
      </c>
      <c r="G368" s="36">
        <v>1343.7666666666669</v>
      </c>
      <c r="H368" s="36">
        <v>1410.9666666666672</v>
      </c>
      <c r="I368" s="36">
        <v>1427.6333333333337</v>
      </c>
      <c r="J368" s="36">
        <v>1444.5666666666673</v>
      </c>
      <c r="K368" s="31">
        <v>1410.7</v>
      </c>
      <c r="L368" s="31">
        <v>1377.1</v>
      </c>
      <c r="M368" s="31">
        <v>2.2046</v>
      </c>
      <c r="N368" s="1"/>
      <c r="O368" s="1"/>
    </row>
    <row r="369" spans="1:15" ht="12.75" customHeight="1">
      <c r="A369" s="33">
        <v>359</v>
      </c>
      <c r="B369" s="53" t="s">
        <v>193</v>
      </c>
      <c r="C369" s="31">
        <v>3528.45</v>
      </c>
      <c r="D369" s="36">
        <v>3520.6</v>
      </c>
      <c r="E369" s="36">
        <v>3489.8999999999996</v>
      </c>
      <c r="F369" s="36">
        <v>3451.35</v>
      </c>
      <c r="G369" s="36">
        <v>3420.6499999999996</v>
      </c>
      <c r="H369" s="36">
        <v>3559.1499999999996</v>
      </c>
      <c r="I369" s="36">
        <v>3589.8499999999995</v>
      </c>
      <c r="J369" s="36">
        <v>3628.3999999999996</v>
      </c>
      <c r="K369" s="31">
        <v>3551.3</v>
      </c>
      <c r="L369" s="31">
        <v>3482.05</v>
      </c>
      <c r="M369" s="31">
        <v>5.21947</v>
      </c>
      <c r="N369" s="1"/>
      <c r="O369" s="1"/>
    </row>
    <row r="370" spans="1:15" ht="12.75" customHeight="1">
      <c r="A370" s="33">
        <v>360</v>
      </c>
      <c r="B370" s="53" t="s">
        <v>194</v>
      </c>
      <c r="C370" s="31">
        <v>312.15</v>
      </c>
      <c r="D370" s="36">
        <v>310.5833333333333</v>
      </c>
      <c r="E370" s="36">
        <v>307.91666666666663</v>
      </c>
      <c r="F370" s="36">
        <v>303.68333333333334</v>
      </c>
      <c r="G370" s="36">
        <v>301.01666666666665</v>
      </c>
      <c r="H370" s="36">
        <v>314.8166666666666</v>
      </c>
      <c r="I370" s="36">
        <v>317.48333333333323</v>
      </c>
      <c r="J370" s="36">
        <v>321.7166666666666</v>
      </c>
      <c r="K370" s="31">
        <v>313.25</v>
      </c>
      <c r="L370" s="31">
        <v>306.35</v>
      </c>
      <c r="M370" s="31">
        <v>78.56295</v>
      </c>
      <c r="N370" s="1"/>
      <c r="O370" s="1"/>
    </row>
    <row r="371" spans="1:15" ht="12.75" customHeight="1">
      <c r="A371" s="33">
        <v>361</v>
      </c>
      <c r="B371" s="53" t="s">
        <v>452</v>
      </c>
      <c r="C371" s="31">
        <v>2985.4</v>
      </c>
      <c r="D371" s="36">
        <v>2980.066666666667</v>
      </c>
      <c r="E371" s="36">
        <v>2940.4333333333343</v>
      </c>
      <c r="F371" s="36">
        <v>2895.466666666667</v>
      </c>
      <c r="G371" s="36">
        <v>2855.8333333333344</v>
      </c>
      <c r="H371" s="36">
        <v>3025.033333333334</v>
      </c>
      <c r="I371" s="36">
        <v>3064.6666666666665</v>
      </c>
      <c r="J371" s="36">
        <v>3109.633333333334</v>
      </c>
      <c r="K371" s="31">
        <v>3019.7</v>
      </c>
      <c r="L371" s="31">
        <v>2935.1</v>
      </c>
      <c r="M371" s="31">
        <v>5.56795</v>
      </c>
      <c r="N371" s="1"/>
      <c r="O371" s="1"/>
    </row>
    <row r="372" spans="1:15" ht="12.75" customHeight="1">
      <c r="A372" s="33">
        <v>362</v>
      </c>
      <c r="B372" s="53" t="s">
        <v>196</v>
      </c>
      <c r="C372" s="31">
        <v>3018.1</v>
      </c>
      <c r="D372" s="36">
        <v>3010.6</v>
      </c>
      <c r="E372" s="36">
        <v>2991.2</v>
      </c>
      <c r="F372" s="36">
        <v>2964.2999999999997</v>
      </c>
      <c r="G372" s="36">
        <v>2944.8999999999996</v>
      </c>
      <c r="H372" s="36">
        <v>3037.5</v>
      </c>
      <c r="I372" s="36">
        <v>3056.9000000000005</v>
      </c>
      <c r="J372" s="36">
        <v>3083.8</v>
      </c>
      <c r="K372" s="31">
        <v>3030</v>
      </c>
      <c r="L372" s="31">
        <v>2983.7</v>
      </c>
      <c r="M372" s="31">
        <v>6.02332</v>
      </c>
      <c r="N372" s="1"/>
      <c r="O372" s="1"/>
    </row>
    <row r="373" spans="1:15" ht="12.75" customHeight="1">
      <c r="A373" s="33">
        <v>363</v>
      </c>
      <c r="B373" s="53" t="s">
        <v>192</v>
      </c>
      <c r="C373" s="31">
        <v>823.85</v>
      </c>
      <c r="D373" s="36">
        <v>824.9499999999999</v>
      </c>
      <c r="E373" s="36">
        <v>815.4999999999999</v>
      </c>
      <c r="F373" s="36">
        <v>807.15</v>
      </c>
      <c r="G373" s="36">
        <v>797.6999999999999</v>
      </c>
      <c r="H373" s="36">
        <v>833.2999999999998</v>
      </c>
      <c r="I373" s="36">
        <v>842.7499999999999</v>
      </c>
      <c r="J373" s="36">
        <v>851.0999999999998</v>
      </c>
      <c r="K373" s="31">
        <v>834.4</v>
      </c>
      <c r="L373" s="31">
        <v>816.6</v>
      </c>
      <c r="M373" s="31">
        <v>7.65012</v>
      </c>
      <c r="N373" s="1"/>
      <c r="O373" s="1"/>
    </row>
    <row r="374" spans="1:15" ht="12.75" customHeight="1">
      <c r="A374" s="33">
        <v>364</v>
      </c>
      <c r="B374" s="53" t="s">
        <v>453</v>
      </c>
      <c r="C374" s="31">
        <v>149.15</v>
      </c>
      <c r="D374" s="36">
        <v>149.5666666666667</v>
      </c>
      <c r="E374" s="36">
        <v>147.73333333333338</v>
      </c>
      <c r="F374" s="36">
        <v>146.3166666666667</v>
      </c>
      <c r="G374" s="36">
        <v>144.48333333333338</v>
      </c>
      <c r="H374" s="36">
        <v>150.98333333333338</v>
      </c>
      <c r="I374" s="36">
        <v>152.8166666666667</v>
      </c>
      <c r="J374" s="36">
        <v>154.23333333333338</v>
      </c>
      <c r="K374" s="31">
        <v>151.4</v>
      </c>
      <c r="L374" s="31">
        <v>148.15</v>
      </c>
      <c r="M374" s="31">
        <v>31.19342</v>
      </c>
      <c r="N374" s="1"/>
      <c r="O374" s="1"/>
    </row>
    <row r="375" spans="1:15" ht="12.75" customHeight="1">
      <c r="A375" s="33">
        <v>365</v>
      </c>
      <c r="B375" s="53" t="s">
        <v>454</v>
      </c>
      <c r="C375" s="31">
        <v>1654.7</v>
      </c>
      <c r="D375" s="36">
        <v>1657.9166666666667</v>
      </c>
      <c r="E375" s="36">
        <v>1635.8333333333335</v>
      </c>
      <c r="F375" s="36">
        <v>1616.9666666666667</v>
      </c>
      <c r="G375" s="36">
        <v>1594.8833333333334</v>
      </c>
      <c r="H375" s="36">
        <v>1676.7833333333335</v>
      </c>
      <c r="I375" s="36">
        <v>1698.866666666667</v>
      </c>
      <c r="J375" s="36">
        <v>1717.7333333333336</v>
      </c>
      <c r="K375" s="31">
        <v>1680</v>
      </c>
      <c r="L375" s="31">
        <v>1639.05</v>
      </c>
      <c r="M375" s="31">
        <v>0.47399</v>
      </c>
      <c r="N375" s="1"/>
      <c r="O375" s="1"/>
    </row>
    <row r="376" spans="1:15" ht="12.75" customHeight="1">
      <c r="A376" s="33">
        <v>366</v>
      </c>
      <c r="B376" s="53" t="s">
        <v>199</v>
      </c>
      <c r="C376" s="31">
        <v>6470.3</v>
      </c>
      <c r="D376" s="36">
        <v>6474.016666666666</v>
      </c>
      <c r="E376" s="36">
        <v>6416.283333333333</v>
      </c>
      <c r="F376" s="36">
        <v>6362.266666666666</v>
      </c>
      <c r="G376" s="36">
        <v>6304.533333333333</v>
      </c>
      <c r="H376" s="36">
        <v>6528.033333333333</v>
      </c>
      <c r="I376" s="36">
        <v>6585.766666666666</v>
      </c>
      <c r="J376" s="36">
        <v>6639.783333333333</v>
      </c>
      <c r="K376" s="31">
        <v>6531.75</v>
      </c>
      <c r="L376" s="31">
        <v>6420</v>
      </c>
      <c r="M376" s="31">
        <v>3.43819</v>
      </c>
      <c r="N376" s="1"/>
      <c r="O376" s="1"/>
    </row>
    <row r="377" spans="1:15" ht="12.75" customHeight="1">
      <c r="A377" s="33">
        <v>367</v>
      </c>
      <c r="B377" s="53" t="s">
        <v>288</v>
      </c>
      <c r="C377" s="31">
        <v>467.95</v>
      </c>
      <c r="D377" s="36">
        <v>470.45</v>
      </c>
      <c r="E377" s="36">
        <v>462.09999999999997</v>
      </c>
      <c r="F377" s="36">
        <v>456.25</v>
      </c>
      <c r="G377" s="36">
        <v>447.9</v>
      </c>
      <c r="H377" s="36">
        <v>476.29999999999995</v>
      </c>
      <c r="I377" s="36">
        <v>484.65</v>
      </c>
      <c r="J377" s="36">
        <v>490.49999999999994</v>
      </c>
      <c r="K377" s="31">
        <v>478.8</v>
      </c>
      <c r="L377" s="31">
        <v>464.6</v>
      </c>
      <c r="M377" s="31">
        <v>8.67804</v>
      </c>
      <c r="N377" s="1"/>
      <c r="O377" s="1"/>
    </row>
    <row r="378" spans="1:15" ht="12.75" customHeight="1">
      <c r="A378" s="33">
        <v>368</v>
      </c>
      <c r="B378" s="53" t="s">
        <v>195</v>
      </c>
      <c r="C378" s="31">
        <v>454.8</v>
      </c>
      <c r="D378" s="36">
        <v>450.2833333333333</v>
      </c>
      <c r="E378" s="36">
        <v>443.5666666666666</v>
      </c>
      <c r="F378" s="36">
        <v>432.3333333333333</v>
      </c>
      <c r="G378" s="36">
        <v>425.6166666666666</v>
      </c>
      <c r="H378" s="36">
        <v>461.5166666666666</v>
      </c>
      <c r="I378" s="36">
        <v>468.2333333333333</v>
      </c>
      <c r="J378" s="36">
        <v>479.4666666666666</v>
      </c>
      <c r="K378" s="31">
        <v>457</v>
      </c>
      <c r="L378" s="31">
        <v>439.05</v>
      </c>
      <c r="M378" s="31">
        <v>352.63613</v>
      </c>
      <c r="N378" s="1"/>
      <c r="O378" s="1"/>
    </row>
    <row r="379" spans="1:15" ht="12.75" customHeight="1">
      <c r="A379" s="33">
        <v>369</v>
      </c>
      <c r="B379" s="53" t="s">
        <v>200</v>
      </c>
      <c r="C379" s="31">
        <v>312.5</v>
      </c>
      <c r="D379" s="36">
        <v>311.1333333333334</v>
      </c>
      <c r="E379" s="36">
        <v>306.66666666666674</v>
      </c>
      <c r="F379" s="36">
        <v>300.83333333333337</v>
      </c>
      <c r="G379" s="36">
        <v>296.36666666666673</v>
      </c>
      <c r="H379" s="36">
        <v>316.96666666666675</v>
      </c>
      <c r="I379" s="36">
        <v>321.43333333333334</v>
      </c>
      <c r="J379" s="36">
        <v>327.26666666666677</v>
      </c>
      <c r="K379" s="31">
        <v>315.6</v>
      </c>
      <c r="L379" s="31">
        <v>305.3</v>
      </c>
      <c r="M379" s="31">
        <v>198.43532</v>
      </c>
      <c r="N379" s="1"/>
      <c r="O379" s="1"/>
    </row>
    <row r="380" spans="1:15" ht="12.75" customHeight="1">
      <c r="A380" s="33">
        <v>370</v>
      </c>
      <c r="B380" s="53" t="s">
        <v>455</v>
      </c>
      <c r="C380" s="31">
        <v>515.85</v>
      </c>
      <c r="D380" s="36">
        <v>519.85</v>
      </c>
      <c r="E380" s="36">
        <v>506.20000000000005</v>
      </c>
      <c r="F380" s="36">
        <v>496.55</v>
      </c>
      <c r="G380" s="36">
        <v>482.90000000000003</v>
      </c>
      <c r="H380" s="36">
        <v>529.5</v>
      </c>
      <c r="I380" s="36">
        <v>543.1499999999999</v>
      </c>
      <c r="J380" s="36">
        <v>552.8000000000001</v>
      </c>
      <c r="K380" s="31">
        <v>533.5</v>
      </c>
      <c r="L380" s="31">
        <v>510.2</v>
      </c>
      <c r="M380" s="31">
        <v>4.75218</v>
      </c>
      <c r="N380" s="1"/>
      <c r="O380" s="1"/>
    </row>
    <row r="381" spans="1:15" ht="12.75" customHeight="1">
      <c r="A381" s="33">
        <v>371</v>
      </c>
      <c r="B381" s="53" t="s">
        <v>289</v>
      </c>
      <c r="C381" s="31">
        <v>1524.8</v>
      </c>
      <c r="D381" s="36">
        <v>1540.7333333333333</v>
      </c>
      <c r="E381" s="36">
        <v>1499.0666666666666</v>
      </c>
      <c r="F381" s="36">
        <v>1473.3333333333333</v>
      </c>
      <c r="G381" s="36">
        <v>1431.6666666666665</v>
      </c>
      <c r="H381" s="36">
        <v>1566.4666666666667</v>
      </c>
      <c r="I381" s="36">
        <v>1608.1333333333332</v>
      </c>
      <c r="J381" s="36">
        <v>1633.8666666666668</v>
      </c>
      <c r="K381" s="31">
        <v>1582.4</v>
      </c>
      <c r="L381" s="31">
        <v>1515</v>
      </c>
      <c r="M381" s="31">
        <v>11.95071</v>
      </c>
      <c r="N381" s="1"/>
      <c r="O381" s="1"/>
    </row>
    <row r="382" spans="1:15" ht="12.75" customHeight="1">
      <c r="A382" s="33">
        <v>372</v>
      </c>
      <c r="B382" s="53" t="s">
        <v>456</v>
      </c>
      <c r="C382" s="31">
        <v>660.05</v>
      </c>
      <c r="D382" s="36">
        <v>657.2166666666667</v>
      </c>
      <c r="E382" s="36">
        <v>650.4333333333334</v>
      </c>
      <c r="F382" s="36">
        <v>640.8166666666667</v>
      </c>
      <c r="G382" s="36">
        <v>634.0333333333334</v>
      </c>
      <c r="H382" s="36">
        <v>666.8333333333334</v>
      </c>
      <c r="I382" s="36">
        <v>673.6166666666667</v>
      </c>
      <c r="J382" s="36">
        <v>683.2333333333333</v>
      </c>
      <c r="K382" s="31">
        <v>664</v>
      </c>
      <c r="L382" s="31">
        <v>647.6</v>
      </c>
      <c r="M382" s="31">
        <v>1.5991</v>
      </c>
      <c r="N382" s="1"/>
      <c r="O382" s="1"/>
    </row>
    <row r="383" spans="1:15" ht="12.75" customHeight="1">
      <c r="A383" s="33">
        <v>373</v>
      </c>
      <c r="B383" s="53" t="s">
        <v>457</v>
      </c>
      <c r="C383" s="31">
        <v>149.15</v>
      </c>
      <c r="D383" s="36">
        <v>150.23333333333335</v>
      </c>
      <c r="E383" s="36">
        <v>143.91666666666669</v>
      </c>
      <c r="F383" s="36">
        <v>138.68333333333334</v>
      </c>
      <c r="G383" s="36">
        <v>132.36666666666667</v>
      </c>
      <c r="H383" s="36">
        <v>155.4666666666667</v>
      </c>
      <c r="I383" s="36">
        <v>161.78333333333336</v>
      </c>
      <c r="J383" s="36">
        <v>167.0166666666667</v>
      </c>
      <c r="K383" s="31">
        <v>156.55</v>
      </c>
      <c r="L383" s="31">
        <v>145</v>
      </c>
      <c r="M383" s="31">
        <v>12.90085</v>
      </c>
      <c r="N383" s="1"/>
      <c r="O383" s="1"/>
    </row>
    <row r="384" spans="1:15" ht="12.75" customHeight="1">
      <c r="A384" s="33">
        <v>374</v>
      </c>
      <c r="B384" s="53" t="s">
        <v>290</v>
      </c>
      <c r="C384" s="31">
        <v>15665.3</v>
      </c>
      <c r="D384" s="36">
        <v>15699.583333333334</v>
      </c>
      <c r="E384" s="36">
        <v>15535.716666666667</v>
      </c>
      <c r="F384" s="36">
        <v>15406.133333333333</v>
      </c>
      <c r="G384" s="36">
        <v>15242.266666666666</v>
      </c>
      <c r="H384" s="36">
        <v>15829.166666666668</v>
      </c>
      <c r="I384" s="36">
        <v>15993.033333333333</v>
      </c>
      <c r="J384" s="36">
        <v>16122.616666666669</v>
      </c>
      <c r="K384" s="31">
        <v>15863.45</v>
      </c>
      <c r="L384" s="31">
        <v>15570</v>
      </c>
      <c r="M384" s="31">
        <v>0.02937</v>
      </c>
      <c r="N384" s="1"/>
      <c r="O384" s="1"/>
    </row>
    <row r="385" spans="1:15" ht="12.75" customHeight="1">
      <c r="A385" s="33">
        <v>375</v>
      </c>
      <c r="B385" s="53" t="s">
        <v>198</v>
      </c>
      <c r="C385" s="31">
        <v>125.15</v>
      </c>
      <c r="D385" s="36">
        <v>124.60000000000001</v>
      </c>
      <c r="E385" s="36">
        <v>122.95000000000002</v>
      </c>
      <c r="F385" s="36">
        <v>120.75000000000001</v>
      </c>
      <c r="G385" s="36">
        <v>119.10000000000002</v>
      </c>
      <c r="H385" s="36">
        <v>126.80000000000001</v>
      </c>
      <c r="I385" s="36">
        <v>128.45000000000002</v>
      </c>
      <c r="J385" s="36">
        <v>130.65</v>
      </c>
      <c r="K385" s="31">
        <v>126.25</v>
      </c>
      <c r="L385" s="31">
        <v>122.4</v>
      </c>
      <c r="M385" s="31">
        <v>336.90165</v>
      </c>
      <c r="N385" s="1"/>
      <c r="O385" s="1"/>
    </row>
    <row r="386" spans="1:15" ht="12.75" customHeight="1">
      <c r="A386" s="33">
        <v>376</v>
      </c>
      <c r="B386" s="53" t="s">
        <v>458</v>
      </c>
      <c r="C386" s="31">
        <v>635.25</v>
      </c>
      <c r="D386" s="36">
        <v>637.1333333333333</v>
      </c>
      <c r="E386" s="36">
        <v>629.3666666666667</v>
      </c>
      <c r="F386" s="36">
        <v>623.4833333333333</v>
      </c>
      <c r="G386" s="36">
        <v>615.7166666666667</v>
      </c>
      <c r="H386" s="36">
        <v>643.0166666666667</v>
      </c>
      <c r="I386" s="36">
        <v>650.7833333333333</v>
      </c>
      <c r="J386" s="36">
        <v>656.6666666666666</v>
      </c>
      <c r="K386" s="31">
        <v>644.9</v>
      </c>
      <c r="L386" s="31">
        <v>631.25</v>
      </c>
      <c r="M386" s="31">
        <v>1.12215</v>
      </c>
      <c r="N386" s="1"/>
      <c r="O386" s="1"/>
    </row>
    <row r="387" spans="1:15" ht="12.75" customHeight="1">
      <c r="A387" s="33">
        <v>377</v>
      </c>
      <c r="B387" s="53" t="s">
        <v>1101</v>
      </c>
      <c r="C387" s="31">
        <v>1733.5</v>
      </c>
      <c r="D387" s="36">
        <v>1728.7833333333335</v>
      </c>
      <c r="E387" s="36">
        <v>1709.766666666667</v>
      </c>
      <c r="F387" s="36">
        <v>1686.0333333333335</v>
      </c>
      <c r="G387" s="36">
        <v>1667.016666666667</v>
      </c>
      <c r="H387" s="36">
        <v>1752.516666666667</v>
      </c>
      <c r="I387" s="36">
        <v>1771.5333333333335</v>
      </c>
      <c r="J387" s="36">
        <v>1795.266666666667</v>
      </c>
      <c r="K387" s="31">
        <v>1747.8</v>
      </c>
      <c r="L387" s="31">
        <v>1705.05</v>
      </c>
      <c r="M387" s="31">
        <v>1.32023</v>
      </c>
      <c r="N387" s="1"/>
      <c r="O387" s="1"/>
    </row>
    <row r="388" spans="1:15" ht="12.75" customHeight="1">
      <c r="A388" s="33">
        <v>378</v>
      </c>
      <c r="B388" s="53" t="s">
        <v>204</v>
      </c>
      <c r="C388" s="31">
        <v>251.65</v>
      </c>
      <c r="D388" s="36">
        <v>250.7833333333333</v>
      </c>
      <c r="E388" s="36">
        <v>248.3166666666666</v>
      </c>
      <c r="F388" s="36">
        <v>244.9833333333333</v>
      </c>
      <c r="G388" s="36">
        <v>242.5166666666666</v>
      </c>
      <c r="H388" s="36">
        <v>254.11666666666662</v>
      </c>
      <c r="I388" s="36">
        <v>256.5833333333333</v>
      </c>
      <c r="J388" s="36">
        <v>259.91666666666663</v>
      </c>
      <c r="K388" s="31">
        <v>253.25</v>
      </c>
      <c r="L388" s="31">
        <v>247.45</v>
      </c>
      <c r="M388" s="31">
        <v>50.75531</v>
      </c>
      <c r="N388" s="1"/>
      <c r="O388" s="1"/>
    </row>
    <row r="389" spans="1:15" ht="12.75" customHeight="1">
      <c r="A389" s="33">
        <v>379</v>
      </c>
      <c r="B389" s="53" t="s">
        <v>205</v>
      </c>
      <c r="C389" s="31">
        <v>541.1</v>
      </c>
      <c r="D389" s="36">
        <v>538.6333333333333</v>
      </c>
      <c r="E389" s="36">
        <v>533.4666666666667</v>
      </c>
      <c r="F389" s="36">
        <v>525.8333333333334</v>
      </c>
      <c r="G389" s="36">
        <v>520.6666666666667</v>
      </c>
      <c r="H389" s="36">
        <v>546.2666666666667</v>
      </c>
      <c r="I389" s="36">
        <v>551.4333333333334</v>
      </c>
      <c r="J389" s="36">
        <v>559.0666666666666</v>
      </c>
      <c r="K389" s="31">
        <v>543.8</v>
      </c>
      <c r="L389" s="31">
        <v>531</v>
      </c>
      <c r="M389" s="31">
        <v>151.05099</v>
      </c>
      <c r="N389" s="1"/>
      <c r="O389" s="1"/>
    </row>
    <row r="390" spans="1:15" ht="12.75" customHeight="1">
      <c r="A390" s="33">
        <v>380</v>
      </c>
      <c r="B390" s="53" t="s">
        <v>459</v>
      </c>
      <c r="C390" s="31">
        <v>648.1</v>
      </c>
      <c r="D390" s="36">
        <v>645.9499999999999</v>
      </c>
      <c r="E390" s="36">
        <v>639.1499999999999</v>
      </c>
      <c r="F390" s="36">
        <v>630.1999999999999</v>
      </c>
      <c r="G390" s="36">
        <v>623.3999999999999</v>
      </c>
      <c r="H390" s="36">
        <v>654.8999999999999</v>
      </c>
      <c r="I390" s="36">
        <v>661.6999999999998</v>
      </c>
      <c r="J390" s="36">
        <v>670.6499999999999</v>
      </c>
      <c r="K390" s="31">
        <v>652.75</v>
      </c>
      <c r="L390" s="31">
        <v>637</v>
      </c>
      <c r="M390" s="31">
        <v>4.58728</v>
      </c>
      <c r="N390" s="1"/>
      <c r="O390" s="1"/>
    </row>
    <row r="391" spans="1:15" ht="12.75" customHeight="1">
      <c r="A391" s="33">
        <v>381</v>
      </c>
      <c r="B391" s="53" t="s">
        <v>460</v>
      </c>
      <c r="C391" s="31">
        <v>661.8</v>
      </c>
      <c r="D391" s="36">
        <v>665.3333333333334</v>
      </c>
      <c r="E391" s="36">
        <v>653.1666666666667</v>
      </c>
      <c r="F391" s="36">
        <v>644.5333333333334</v>
      </c>
      <c r="G391" s="36">
        <v>632.3666666666668</v>
      </c>
      <c r="H391" s="36">
        <v>673.9666666666667</v>
      </c>
      <c r="I391" s="36">
        <v>686.1333333333334</v>
      </c>
      <c r="J391" s="36">
        <v>694.7666666666667</v>
      </c>
      <c r="K391" s="31">
        <v>677.5</v>
      </c>
      <c r="L391" s="31">
        <v>656.7</v>
      </c>
      <c r="M391" s="31">
        <v>10.16872</v>
      </c>
      <c r="N391" s="1"/>
      <c r="O391" s="1"/>
    </row>
    <row r="392" spans="1:15" ht="12.75" customHeight="1">
      <c r="A392" s="33">
        <v>382</v>
      </c>
      <c r="B392" s="53" t="s">
        <v>461</v>
      </c>
      <c r="C392" s="31">
        <v>1723.95</v>
      </c>
      <c r="D392" s="36">
        <v>1693.0666666666666</v>
      </c>
      <c r="E392" s="36">
        <v>1648.1333333333332</v>
      </c>
      <c r="F392" s="36">
        <v>1572.3166666666666</v>
      </c>
      <c r="G392" s="36">
        <v>1527.3833333333332</v>
      </c>
      <c r="H392" s="36">
        <v>1768.8833333333332</v>
      </c>
      <c r="I392" s="36">
        <v>1813.8166666666666</v>
      </c>
      <c r="J392" s="36">
        <v>1889.6333333333332</v>
      </c>
      <c r="K392" s="31">
        <v>1738</v>
      </c>
      <c r="L392" s="31">
        <v>1617.25</v>
      </c>
      <c r="M392" s="31">
        <v>8.9103</v>
      </c>
      <c r="N392" s="1"/>
      <c r="O392" s="1"/>
    </row>
    <row r="393" spans="1:15" ht="12.75" customHeight="1">
      <c r="A393" s="33">
        <v>383</v>
      </c>
      <c r="B393" s="53" t="s">
        <v>462</v>
      </c>
      <c r="C393" s="31">
        <v>280.25</v>
      </c>
      <c r="D393" s="36">
        <v>280.09999999999997</v>
      </c>
      <c r="E393" s="36">
        <v>276.04999999999995</v>
      </c>
      <c r="F393" s="36">
        <v>271.84999999999997</v>
      </c>
      <c r="G393" s="36">
        <v>267.79999999999995</v>
      </c>
      <c r="H393" s="36">
        <v>284.29999999999995</v>
      </c>
      <c r="I393" s="36">
        <v>288.35</v>
      </c>
      <c r="J393" s="36">
        <v>292.54999999999995</v>
      </c>
      <c r="K393" s="31">
        <v>284.15</v>
      </c>
      <c r="L393" s="31">
        <v>275.9</v>
      </c>
      <c r="M393" s="31">
        <v>132.51603</v>
      </c>
      <c r="N393" s="1"/>
      <c r="O393" s="1"/>
    </row>
    <row r="394" spans="1:15" ht="12.75" customHeight="1">
      <c r="A394" s="33">
        <v>384</v>
      </c>
      <c r="B394" s="53" t="s">
        <v>1102</v>
      </c>
      <c r="C394" s="31">
        <v>401.7</v>
      </c>
      <c r="D394" s="36">
        <v>398.3333333333333</v>
      </c>
      <c r="E394" s="36">
        <v>392.3666666666666</v>
      </c>
      <c r="F394" s="36">
        <v>383.0333333333333</v>
      </c>
      <c r="G394" s="36">
        <v>377.0666666666666</v>
      </c>
      <c r="H394" s="36">
        <v>407.66666666666663</v>
      </c>
      <c r="I394" s="36">
        <v>413.6333333333333</v>
      </c>
      <c r="J394" s="36">
        <v>422.96666666666664</v>
      </c>
      <c r="K394" s="31">
        <v>404.3</v>
      </c>
      <c r="L394" s="31">
        <v>389</v>
      </c>
      <c r="M394" s="31">
        <v>59.79396</v>
      </c>
      <c r="N394" s="1"/>
      <c r="O394" s="1"/>
    </row>
    <row r="395" spans="1:15" ht="12.75" customHeight="1">
      <c r="A395" s="33">
        <v>385</v>
      </c>
      <c r="B395" s="53" t="s">
        <v>463</v>
      </c>
      <c r="C395" s="31">
        <v>1348</v>
      </c>
      <c r="D395" s="36">
        <v>1352.2333333333333</v>
      </c>
      <c r="E395" s="36">
        <v>1334.5666666666666</v>
      </c>
      <c r="F395" s="36">
        <v>1321.1333333333332</v>
      </c>
      <c r="G395" s="36">
        <v>1303.4666666666665</v>
      </c>
      <c r="H395" s="36">
        <v>1365.6666666666667</v>
      </c>
      <c r="I395" s="36">
        <v>1383.3333333333333</v>
      </c>
      <c r="J395" s="36">
        <v>1396.7666666666669</v>
      </c>
      <c r="K395" s="31">
        <v>1369.9</v>
      </c>
      <c r="L395" s="31">
        <v>1338.8</v>
      </c>
      <c r="M395" s="31">
        <v>0.60824</v>
      </c>
      <c r="N395" s="1"/>
      <c r="O395" s="1"/>
    </row>
    <row r="396" spans="1:15" ht="12.75" customHeight="1">
      <c r="A396" s="33">
        <v>386</v>
      </c>
      <c r="B396" s="53" t="s">
        <v>464</v>
      </c>
      <c r="C396" s="31">
        <v>300.65</v>
      </c>
      <c r="D396" s="36">
        <v>302.68333333333334</v>
      </c>
      <c r="E396" s="36">
        <v>297.9666666666667</v>
      </c>
      <c r="F396" s="36">
        <v>295.28333333333336</v>
      </c>
      <c r="G396" s="36">
        <v>290.5666666666667</v>
      </c>
      <c r="H396" s="36">
        <v>305.3666666666667</v>
      </c>
      <c r="I396" s="36">
        <v>310.08333333333326</v>
      </c>
      <c r="J396" s="36">
        <v>312.76666666666665</v>
      </c>
      <c r="K396" s="31">
        <v>307.4</v>
      </c>
      <c r="L396" s="31">
        <v>300</v>
      </c>
      <c r="M396" s="31">
        <v>2.73663</v>
      </c>
      <c r="N396" s="1"/>
      <c r="O396" s="1"/>
    </row>
    <row r="397" spans="1:15" ht="12.75" customHeight="1">
      <c r="A397" s="33">
        <v>387</v>
      </c>
      <c r="B397" s="53" t="s">
        <v>807</v>
      </c>
      <c r="C397" s="31">
        <v>710.1</v>
      </c>
      <c r="D397" s="36">
        <v>711.9</v>
      </c>
      <c r="E397" s="36">
        <v>701.4</v>
      </c>
      <c r="F397" s="36">
        <v>692.7</v>
      </c>
      <c r="G397" s="36">
        <v>682.2</v>
      </c>
      <c r="H397" s="36">
        <v>720.5999999999999</v>
      </c>
      <c r="I397" s="36">
        <v>731.0999999999999</v>
      </c>
      <c r="J397" s="36">
        <v>739.7999999999998</v>
      </c>
      <c r="K397" s="31">
        <v>722.4</v>
      </c>
      <c r="L397" s="31">
        <v>703.2</v>
      </c>
      <c r="M397" s="31">
        <v>1.62927</v>
      </c>
      <c r="N397" s="1"/>
      <c r="O397" s="1"/>
    </row>
    <row r="398" spans="1:15" ht="12.75" customHeight="1">
      <c r="A398" s="33">
        <v>388</v>
      </c>
      <c r="B398" s="53" t="s">
        <v>465</v>
      </c>
      <c r="C398" s="31">
        <v>144.35</v>
      </c>
      <c r="D398" s="36">
        <v>144.88333333333333</v>
      </c>
      <c r="E398" s="36">
        <v>142.96666666666664</v>
      </c>
      <c r="F398" s="36">
        <v>141.58333333333331</v>
      </c>
      <c r="G398" s="36">
        <v>139.66666666666663</v>
      </c>
      <c r="H398" s="36">
        <v>146.26666666666665</v>
      </c>
      <c r="I398" s="36">
        <v>148.18333333333334</v>
      </c>
      <c r="J398" s="36">
        <v>149.56666666666666</v>
      </c>
      <c r="K398" s="31">
        <v>146.8</v>
      </c>
      <c r="L398" s="31">
        <v>143.5</v>
      </c>
      <c r="M398" s="31">
        <v>11.2189</v>
      </c>
      <c r="N398" s="1"/>
      <c r="O398" s="1"/>
    </row>
    <row r="399" spans="1:15" ht="12.75" customHeight="1">
      <c r="A399" s="33">
        <v>389</v>
      </c>
      <c r="B399" s="53" t="s">
        <v>466</v>
      </c>
      <c r="C399" s="31">
        <v>3146.95</v>
      </c>
      <c r="D399" s="36">
        <v>3154.9</v>
      </c>
      <c r="E399" s="36">
        <v>3102</v>
      </c>
      <c r="F399" s="36">
        <v>3057.0499999999997</v>
      </c>
      <c r="G399" s="36">
        <v>3004.1499999999996</v>
      </c>
      <c r="H399" s="36">
        <v>3199.8500000000004</v>
      </c>
      <c r="I399" s="36">
        <v>3252.750000000001</v>
      </c>
      <c r="J399" s="36">
        <v>3297.7000000000007</v>
      </c>
      <c r="K399" s="31">
        <v>3207.8</v>
      </c>
      <c r="L399" s="31">
        <v>3109.95</v>
      </c>
      <c r="M399" s="31">
        <v>1.16746</v>
      </c>
      <c r="N399" s="1"/>
      <c r="O399" s="1"/>
    </row>
    <row r="400" spans="1:15" ht="12.75" customHeight="1">
      <c r="A400" s="33">
        <v>390</v>
      </c>
      <c r="B400" s="53" t="s">
        <v>467</v>
      </c>
      <c r="C400" s="31">
        <v>73.75</v>
      </c>
      <c r="D400" s="36">
        <v>73.41666666666667</v>
      </c>
      <c r="E400" s="36">
        <v>72.73333333333335</v>
      </c>
      <c r="F400" s="36">
        <v>71.71666666666668</v>
      </c>
      <c r="G400" s="36">
        <v>71.03333333333336</v>
      </c>
      <c r="H400" s="36">
        <v>74.43333333333334</v>
      </c>
      <c r="I400" s="36">
        <v>75.11666666666665</v>
      </c>
      <c r="J400" s="36">
        <v>76.13333333333333</v>
      </c>
      <c r="K400" s="31">
        <v>74.1</v>
      </c>
      <c r="L400" s="31">
        <v>72.4</v>
      </c>
      <c r="M400" s="31">
        <v>20.20977</v>
      </c>
      <c r="N400" s="1"/>
      <c r="O400" s="1"/>
    </row>
    <row r="401" spans="1:15" ht="12.75" customHeight="1">
      <c r="A401" s="33">
        <v>391</v>
      </c>
      <c r="B401" s="53" t="s">
        <v>468</v>
      </c>
      <c r="C401" s="31">
        <v>2152.5</v>
      </c>
      <c r="D401" s="36">
        <v>2155.8166666666666</v>
      </c>
      <c r="E401" s="36">
        <v>2132.233333333333</v>
      </c>
      <c r="F401" s="36">
        <v>2111.9666666666667</v>
      </c>
      <c r="G401" s="36">
        <v>2088.383333333333</v>
      </c>
      <c r="H401" s="36">
        <v>2176.083333333333</v>
      </c>
      <c r="I401" s="36">
        <v>2199.666666666667</v>
      </c>
      <c r="J401" s="36">
        <v>2219.933333333333</v>
      </c>
      <c r="K401" s="31">
        <v>2179.4</v>
      </c>
      <c r="L401" s="31">
        <v>2135.55</v>
      </c>
      <c r="M401" s="31">
        <v>0.93465</v>
      </c>
      <c r="N401" s="1"/>
      <c r="O401" s="1"/>
    </row>
    <row r="402" spans="1:15" ht="12.75" customHeight="1">
      <c r="A402" s="33">
        <v>392</v>
      </c>
      <c r="B402" s="53" t="s">
        <v>469</v>
      </c>
      <c r="C402" s="31">
        <v>213.4</v>
      </c>
      <c r="D402" s="36">
        <v>211</v>
      </c>
      <c r="E402" s="36">
        <v>205.1</v>
      </c>
      <c r="F402" s="36">
        <v>196.79999999999998</v>
      </c>
      <c r="G402" s="36">
        <v>190.89999999999998</v>
      </c>
      <c r="H402" s="36">
        <v>219.3</v>
      </c>
      <c r="I402" s="36">
        <v>225.2</v>
      </c>
      <c r="J402" s="36">
        <v>233.50000000000003</v>
      </c>
      <c r="K402" s="31">
        <v>216.9</v>
      </c>
      <c r="L402" s="31">
        <v>202.7</v>
      </c>
      <c r="M402" s="31">
        <v>32.07719</v>
      </c>
      <c r="N402" s="1"/>
      <c r="O402" s="1"/>
    </row>
    <row r="403" spans="1:15" ht="12.75" customHeight="1">
      <c r="A403" s="33">
        <v>393</v>
      </c>
      <c r="B403" s="53" t="s">
        <v>206</v>
      </c>
      <c r="C403" s="31">
        <v>2850.7</v>
      </c>
      <c r="D403" s="36">
        <v>2833.9166666666665</v>
      </c>
      <c r="E403" s="36">
        <v>2812.833333333333</v>
      </c>
      <c r="F403" s="36">
        <v>2774.9666666666667</v>
      </c>
      <c r="G403" s="36">
        <v>2753.883333333333</v>
      </c>
      <c r="H403" s="36">
        <v>2871.783333333333</v>
      </c>
      <c r="I403" s="36">
        <v>2892.866666666666</v>
      </c>
      <c r="J403" s="36">
        <v>2930.7333333333327</v>
      </c>
      <c r="K403" s="31">
        <v>2855</v>
      </c>
      <c r="L403" s="31">
        <v>2796.05</v>
      </c>
      <c r="M403" s="31">
        <v>73.55887</v>
      </c>
      <c r="N403" s="1"/>
      <c r="O403" s="1"/>
    </row>
    <row r="404" spans="1:15" ht="12.75" customHeight="1">
      <c r="A404" s="33">
        <v>394</v>
      </c>
      <c r="B404" s="53" t="s">
        <v>470</v>
      </c>
      <c r="C404" s="31">
        <v>102.85</v>
      </c>
      <c r="D404" s="36">
        <v>102.95</v>
      </c>
      <c r="E404" s="36">
        <v>101.9</v>
      </c>
      <c r="F404" s="36">
        <v>100.95</v>
      </c>
      <c r="G404" s="36">
        <v>99.9</v>
      </c>
      <c r="H404" s="36">
        <v>103.9</v>
      </c>
      <c r="I404" s="36">
        <v>104.94999999999999</v>
      </c>
      <c r="J404" s="36">
        <v>105.9</v>
      </c>
      <c r="K404" s="31">
        <v>104</v>
      </c>
      <c r="L404" s="31">
        <v>102</v>
      </c>
      <c r="M404" s="31">
        <v>4.82896</v>
      </c>
      <c r="N404" s="1"/>
      <c r="O404" s="1"/>
    </row>
    <row r="405" spans="1:15" ht="12.75" customHeight="1">
      <c r="A405" s="33">
        <v>395</v>
      </c>
      <c r="B405" s="53" t="s">
        <v>471</v>
      </c>
      <c r="C405" s="31">
        <v>1435.75</v>
      </c>
      <c r="D405" s="36">
        <v>1434.2666666666667</v>
      </c>
      <c r="E405" s="36">
        <v>1422.5333333333333</v>
      </c>
      <c r="F405" s="36">
        <v>1409.3166666666666</v>
      </c>
      <c r="G405" s="36">
        <v>1397.5833333333333</v>
      </c>
      <c r="H405" s="36">
        <v>1447.4833333333333</v>
      </c>
      <c r="I405" s="36">
        <v>1459.2166666666665</v>
      </c>
      <c r="J405" s="36">
        <v>1472.4333333333334</v>
      </c>
      <c r="K405" s="31">
        <v>1446</v>
      </c>
      <c r="L405" s="31">
        <v>1421.05</v>
      </c>
      <c r="M405" s="31">
        <v>0.28852</v>
      </c>
      <c r="N405" s="1"/>
      <c r="O405" s="1"/>
    </row>
    <row r="406" spans="1:15" ht="12.75" customHeight="1">
      <c r="A406" s="33">
        <v>396</v>
      </c>
      <c r="B406" s="53" t="s">
        <v>1103</v>
      </c>
      <c r="C406" s="31">
        <v>81.5</v>
      </c>
      <c r="D406" s="36">
        <v>82.01666666666667</v>
      </c>
      <c r="E406" s="36">
        <v>80.48333333333333</v>
      </c>
      <c r="F406" s="36">
        <v>79.46666666666667</v>
      </c>
      <c r="G406" s="36">
        <v>77.93333333333334</v>
      </c>
      <c r="H406" s="36">
        <v>83.03333333333333</v>
      </c>
      <c r="I406" s="36">
        <v>84.56666666666666</v>
      </c>
      <c r="J406" s="36">
        <v>85.58333333333333</v>
      </c>
      <c r="K406" s="31">
        <v>83.55</v>
      </c>
      <c r="L406" s="31">
        <v>81</v>
      </c>
      <c r="M406" s="31">
        <v>20.26343</v>
      </c>
      <c r="N406" s="1"/>
      <c r="O406" s="1"/>
    </row>
    <row r="407" spans="1:15" ht="12.75" customHeight="1">
      <c r="A407" s="33">
        <v>397</v>
      </c>
      <c r="B407" s="53" t="s">
        <v>208</v>
      </c>
      <c r="C407" s="31">
        <v>713.75</v>
      </c>
      <c r="D407" s="36">
        <v>713.1999999999999</v>
      </c>
      <c r="E407" s="36">
        <v>709.1499999999999</v>
      </c>
      <c r="F407" s="36">
        <v>704.55</v>
      </c>
      <c r="G407" s="36">
        <v>700.4999999999999</v>
      </c>
      <c r="H407" s="36">
        <v>717.7999999999998</v>
      </c>
      <c r="I407" s="36">
        <v>721.8499999999998</v>
      </c>
      <c r="J407" s="36">
        <v>726.4499999999998</v>
      </c>
      <c r="K407" s="31">
        <v>717.25</v>
      </c>
      <c r="L407" s="31">
        <v>708.6</v>
      </c>
      <c r="M407" s="31">
        <v>4.52022</v>
      </c>
      <c r="N407" s="1"/>
      <c r="O407" s="1"/>
    </row>
    <row r="408" spans="1:15" ht="12.75" customHeight="1">
      <c r="A408" s="33">
        <v>398</v>
      </c>
      <c r="B408" t="s">
        <v>209</v>
      </c>
      <c r="C408" s="31">
        <v>1452.2</v>
      </c>
      <c r="D408" s="36">
        <v>1443.5166666666667</v>
      </c>
      <c r="E408" s="36">
        <v>1428.8333333333333</v>
      </c>
      <c r="F408" s="36">
        <v>1405.4666666666667</v>
      </c>
      <c r="G408" s="36">
        <v>1390.7833333333333</v>
      </c>
      <c r="H408" s="36">
        <v>1466.8833333333332</v>
      </c>
      <c r="I408" s="36">
        <v>1481.5666666666666</v>
      </c>
      <c r="J408" s="36">
        <v>1504.9333333333332</v>
      </c>
      <c r="K408" s="31">
        <v>1458.2</v>
      </c>
      <c r="L408" s="31">
        <v>1420.15</v>
      </c>
      <c r="M408" s="31">
        <v>11.76239</v>
      </c>
      <c r="N408" s="1"/>
      <c r="O408" s="1"/>
    </row>
    <row r="409" spans="1:15" ht="12.75" customHeight="1">
      <c r="A409" s="33">
        <v>399</v>
      </c>
      <c r="B409" s="53" t="s">
        <v>472</v>
      </c>
      <c r="C409" s="31">
        <v>131.8</v>
      </c>
      <c r="D409" s="36">
        <v>131.70000000000002</v>
      </c>
      <c r="E409" s="36">
        <v>129.95000000000005</v>
      </c>
      <c r="F409" s="36">
        <v>128.10000000000002</v>
      </c>
      <c r="G409" s="36">
        <v>126.35000000000005</v>
      </c>
      <c r="H409" s="36">
        <v>133.55000000000004</v>
      </c>
      <c r="I409" s="36">
        <v>135.29999999999998</v>
      </c>
      <c r="J409" s="36">
        <v>137.15000000000003</v>
      </c>
      <c r="K409" s="31">
        <v>133.45</v>
      </c>
      <c r="L409" s="31">
        <v>129.85</v>
      </c>
      <c r="M409" s="31">
        <v>145.14506</v>
      </c>
      <c r="N409" s="1"/>
      <c r="O409" s="1"/>
    </row>
    <row r="410" spans="1:15" ht="12.75" customHeight="1">
      <c r="A410" s="33">
        <v>400</v>
      </c>
      <c r="B410" s="53" t="s">
        <v>473</v>
      </c>
      <c r="C410" s="31">
        <v>5659.5</v>
      </c>
      <c r="D410" s="36">
        <v>5613.033333333333</v>
      </c>
      <c r="E410" s="36">
        <v>5377.066666666666</v>
      </c>
      <c r="F410" s="36">
        <v>5094.633333333333</v>
      </c>
      <c r="G410" s="36">
        <v>4858.666666666666</v>
      </c>
      <c r="H410" s="36">
        <v>5895.466666666665</v>
      </c>
      <c r="I410" s="36">
        <v>6131.4333333333325</v>
      </c>
      <c r="J410" s="36">
        <v>6413.866666666665</v>
      </c>
      <c r="K410" s="31">
        <v>5849</v>
      </c>
      <c r="L410" s="31">
        <v>5330.6</v>
      </c>
      <c r="M410" s="31">
        <v>3.3478</v>
      </c>
      <c r="N410" s="1"/>
      <c r="O410" s="1"/>
    </row>
    <row r="411" spans="1:15" ht="12.75" customHeight="1">
      <c r="A411" s="33">
        <v>401</v>
      </c>
      <c r="B411" s="53" t="s">
        <v>213</v>
      </c>
      <c r="C411" s="31">
        <v>2270.75</v>
      </c>
      <c r="D411" s="36">
        <v>2277.933333333333</v>
      </c>
      <c r="E411" s="36">
        <v>2245.966666666666</v>
      </c>
      <c r="F411" s="36">
        <v>2221.183333333333</v>
      </c>
      <c r="G411" s="36">
        <v>2189.216666666666</v>
      </c>
      <c r="H411" s="36">
        <v>2302.716666666666</v>
      </c>
      <c r="I411" s="36">
        <v>2334.683333333333</v>
      </c>
      <c r="J411" s="36">
        <v>2359.466666666666</v>
      </c>
      <c r="K411" s="31">
        <v>2309.9</v>
      </c>
      <c r="L411" s="31">
        <v>2253.15</v>
      </c>
      <c r="M411" s="31">
        <v>5.12259</v>
      </c>
      <c r="N411" s="1"/>
      <c r="O411" s="1"/>
    </row>
    <row r="412" spans="1:15" ht="12.75" customHeight="1">
      <c r="A412" s="33">
        <v>402</v>
      </c>
      <c r="B412" s="53" t="s">
        <v>836</v>
      </c>
      <c r="C412" s="31">
        <v>2027.75</v>
      </c>
      <c r="D412" s="36">
        <v>2017.0166666666667</v>
      </c>
      <c r="E412" s="36">
        <v>1999.5333333333333</v>
      </c>
      <c r="F412" s="36">
        <v>1971.3166666666666</v>
      </c>
      <c r="G412" s="36">
        <v>1953.8333333333333</v>
      </c>
      <c r="H412" s="36">
        <v>2045.2333333333333</v>
      </c>
      <c r="I412" s="36">
        <v>2062.7166666666662</v>
      </c>
      <c r="J412" s="36">
        <v>2090.9333333333334</v>
      </c>
      <c r="K412" s="31">
        <v>2034.5</v>
      </c>
      <c r="L412" s="31">
        <v>1988.8</v>
      </c>
      <c r="M412" s="31">
        <v>0.28341</v>
      </c>
      <c r="N412" s="1"/>
      <c r="O412" s="1"/>
    </row>
    <row r="413" spans="1:15" ht="12.75" customHeight="1">
      <c r="A413" s="33">
        <v>403</v>
      </c>
      <c r="B413" s="53" t="s">
        <v>177</v>
      </c>
      <c r="C413" s="31">
        <v>127.25</v>
      </c>
      <c r="D413" s="36">
        <v>126.93333333333334</v>
      </c>
      <c r="E413" s="36">
        <v>125.96666666666667</v>
      </c>
      <c r="F413" s="36">
        <v>124.68333333333334</v>
      </c>
      <c r="G413" s="36">
        <v>123.71666666666667</v>
      </c>
      <c r="H413" s="36">
        <v>128.21666666666667</v>
      </c>
      <c r="I413" s="36">
        <v>129.18333333333334</v>
      </c>
      <c r="J413" s="36">
        <v>130.46666666666667</v>
      </c>
      <c r="K413" s="31">
        <v>127.9</v>
      </c>
      <c r="L413" s="31">
        <v>125.65</v>
      </c>
      <c r="M413" s="31">
        <v>58.16548</v>
      </c>
      <c r="N413" s="1"/>
      <c r="O413" s="1"/>
    </row>
    <row r="414" spans="1:15" ht="12.75" customHeight="1">
      <c r="A414" s="33">
        <v>404</v>
      </c>
      <c r="B414" s="53" t="s">
        <v>474</v>
      </c>
      <c r="C414" s="31">
        <v>8576.7</v>
      </c>
      <c r="D414" s="36">
        <v>8479.216666666667</v>
      </c>
      <c r="E414" s="36">
        <v>8343.583333333334</v>
      </c>
      <c r="F414" s="36">
        <v>8110.466666666667</v>
      </c>
      <c r="G414" s="36">
        <v>7974.833333333334</v>
      </c>
      <c r="H414" s="36">
        <v>8712.333333333334</v>
      </c>
      <c r="I414" s="36">
        <v>8847.966666666665</v>
      </c>
      <c r="J414" s="36">
        <v>9081.083333333334</v>
      </c>
      <c r="K414" s="31">
        <v>8614.85</v>
      </c>
      <c r="L414" s="31">
        <v>8246.1</v>
      </c>
      <c r="M414" s="31">
        <v>0.35379</v>
      </c>
      <c r="N414" s="1"/>
      <c r="O414" s="1"/>
    </row>
    <row r="415" spans="1:15" ht="12.75" customHeight="1">
      <c r="A415" s="33">
        <v>405</v>
      </c>
      <c r="B415" s="53" t="s">
        <v>475</v>
      </c>
      <c r="C415" s="31">
        <v>1386.4</v>
      </c>
      <c r="D415" s="36">
        <v>1385.4333333333334</v>
      </c>
      <c r="E415" s="36">
        <v>1372.8666666666668</v>
      </c>
      <c r="F415" s="36">
        <v>1359.3333333333335</v>
      </c>
      <c r="G415" s="36">
        <v>1346.7666666666669</v>
      </c>
      <c r="H415" s="36">
        <v>1398.9666666666667</v>
      </c>
      <c r="I415" s="36">
        <v>1411.5333333333333</v>
      </c>
      <c r="J415" s="36">
        <v>1425.0666666666666</v>
      </c>
      <c r="K415" s="31">
        <v>1398</v>
      </c>
      <c r="L415" s="31">
        <v>1371.9</v>
      </c>
      <c r="M415" s="31">
        <v>0.20485</v>
      </c>
      <c r="N415" s="1"/>
      <c r="O415" s="1"/>
    </row>
    <row r="416" spans="1:15" ht="12.75" customHeight="1">
      <c r="A416" s="33">
        <v>406</v>
      </c>
      <c r="B416" s="53" t="s">
        <v>837</v>
      </c>
      <c r="C416" s="31">
        <v>425.4</v>
      </c>
      <c r="D416" s="36">
        <v>424.9166666666667</v>
      </c>
      <c r="E416" s="36">
        <v>418.83333333333337</v>
      </c>
      <c r="F416" s="36">
        <v>412.2666666666667</v>
      </c>
      <c r="G416" s="36">
        <v>406.1833333333334</v>
      </c>
      <c r="H416" s="36">
        <v>431.48333333333335</v>
      </c>
      <c r="I416" s="36">
        <v>437.5666666666667</v>
      </c>
      <c r="J416" s="36">
        <v>444.1333333333333</v>
      </c>
      <c r="K416" s="31">
        <v>431</v>
      </c>
      <c r="L416" s="31">
        <v>418.35</v>
      </c>
      <c r="M416" s="31">
        <v>4.34677</v>
      </c>
      <c r="N416" s="1"/>
      <c r="O416" s="1"/>
    </row>
    <row r="417" spans="1:15" ht="12.75" customHeight="1">
      <c r="A417" s="33">
        <v>407</v>
      </c>
      <c r="B417" s="53" t="s">
        <v>476</v>
      </c>
      <c r="C417" s="31">
        <v>4209.85</v>
      </c>
      <c r="D417" s="36">
        <v>4129.05</v>
      </c>
      <c r="E417" s="36">
        <v>4008.1000000000004</v>
      </c>
      <c r="F417" s="36">
        <v>3806.3500000000004</v>
      </c>
      <c r="G417" s="36">
        <v>3685.4000000000005</v>
      </c>
      <c r="H417" s="36">
        <v>4330.8</v>
      </c>
      <c r="I417" s="36">
        <v>4451.749999999999</v>
      </c>
      <c r="J417" s="36">
        <v>4653.5</v>
      </c>
      <c r="K417" s="31">
        <v>4250</v>
      </c>
      <c r="L417" s="31">
        <v>3927.3</v>
      </c>
      <c r="M417" s="31">
        <v>4.88844</v>
      </c>
      <c r="N417" s="1"/>
      <c r="O417" s="1"/>
    </row>
    <row r="418" spans="1:15" ht="12.75" customHeight="1">
      <c r="A418" s="33">
        <v>408</v>
      </c>
      <c r="B418" s="53" t="s">
        <v>1104</v>
      </c>
      <c r="C418" s="31">
        <v>835.5</v>
      </c>
      <c r="D418" s="36">
        <v>826.1666666666666</v>
      </c>
      <c r="E418" s="36">
        <v>812.3333333333333</v>
      </c>
      <c r="F418" s="36">
        <v>789.1666666666666</v>
      </c>
      <c r="G418" s="36">
        <v>775.3333333333333</v>
      </c>
      <c r="H418" s="36">
        <v>849.3333333333333</v>
      </c>
      <c r="I418" s="36">
        <v>863.1666666666665</v>
      </c>
      <c r="J418" s="36">
        <v>886.3333333333333</v>
      </c>
      <c r="K418" s="31">
        <v>840</v>
      </c>
      <c r="L418" s="31">
        <v>803</v>
      </c>
      <c r="M418" s="31">
        <v>1.4278</v>
      </c>
      <c r="N418" s="1"/>
      <c r="O418" s="1"/>
    </row>
    <row r="419" spans="1:15" ht="12.75" customHeight="1">
      <c r="A419" s="33">
        <v>409</v>
      </c>
      <c r="B419" s="53" t="s">
        <v>211</v>
      </c>
      <c r="C419" s="31">
        <v>25685.6</v>
      </c>
      <c r="D419" s="36">
        <v>25805.2</v>
      </c>
      <c r="E419" s="36">
        <v>25385.4</v>
      </c>
      <c r="F419" s="36">
        <v>25085.2</v>
      </c>
      <c r="G419" s="36">
        <v>24665.4</v>
      </c>
      <c r="H419" s="36">
        <v>26105.4</v>
      </c>
      <c r="I419" s="36">
        <v>26525.199999999997</v>
      </c>
      <c r="J419" s="36">
        <v>26825.4</v>
      </c>
      <c r="K419" s="31">
        <v>26225</v>
      </c>
      <c r="L419" s="31">
        <v>25505</v>
      </c>
      <c r="M419" s="31">
        <v>0.51248</v>
      </c>
      <c r="N419" s="1"/>
      <c r="O419" s="1"/>
    </row>
    <row r="420" spans="1:15" ht="12.75" customHeight="1">
      <c r="A420" s="33">
        <v>410</v>
      </c>
      <c r="B420" s="53" t="s">
        <v>477</v>
      </c>
      <c r="C420" s="31">
        <v>41.9</v>
      </c>
      <c r="D420" s="36">
        <v>41.95</v>
      </c>
      <c r="E420" s="36">
        <v>41.650000000000006</v>
      </c>
      <c r="F420" s="36">
        <v>41.400000000000006</v>
      </c>
      <c r="G420" s="36">
        <v>41.10000000000001</v>
      </c>
      <c r="H420" s="36">
        <v>42.2</v>
      </c>
      <c r="I420" s="36">
        <v>42.5</v>
      </c>
      <c r="J420" s="36">
        <v>42.75</v>
      </c>
      <c r="K420" s="31">
        <v>42.25</v>
      </c>
      <c r="L420" s="31">
        <v>41.7</v>
      </c>
      <c r="M420" s="31">
        <v>23.1769</v>
      </c>
      <c r="N420" s="1"/>
      <c r="O420" s="1"/>
    </row>
    <row r="421" spans="1:15" ht="12.75" customHeight="1">
      <c r="A421" s="33">
        <v>411</v>
      </c>
      <c r="B421" s="53" t="s">
        <v>214</v>
      </c>
      <c r="C421" s="31">
        <v>2338.7</v>
      </c>
      <c r="D421" s="36">
        <v>2316.5</v>
      </c>
      <c r="E421" s="36">
        <v>2287.2</v>
      </c>
      <c r="F421" s="36">
        <v>2235.7</v>
      </c>
      <c r="G421" s="36">
        <v>2206.3999999999996</v>
      </c>
      <c r="H421" s="36">
        <v>2368</v>
      </c>
      <c r="I421" s="36">
        <v>2397.3</v>
      </c>
      <c r="J421" s="36">
        <v>2448.8</v>
      </c>
      <c r="K421" s="31">
        <v>2345.8</v>
      </c>
      <c r="L421" s="31">
        <v>2265</v>
      </c>
      <c r="M421" s="31">
        <v>24.89109</v>
      </c>
      <c r="N421" s="1"/>
      <c r="O421" s="1"/>
    </row>
    <row r="422" spans="1:15" ht="12.75" customHeight="1">
      <c r="A422" s="33">
        <v>412</v>
      </c>
      <c r="B422" s="53" t="s">
        <v>478</v>
      </c>
      <c r="C422" s="31">
        <v>588.25</v>
      </c>
      <c r="D422" s="36">
        <v>592.75</v>
      </c>
      <c r="E422" s="36">
        <v>580.5</v>
      </c>
      <c r="F422" s="36">
        <v>572.75</v>
      </c>
      <c r="G422" s="36">
        <v>560.5</v>
      </c>
      <c r="H422" s="36">
        <v>600.5</v>
      </c>
      <c r="I422" s="36">
        <v>612.75</v>
      </c>
      <c r="J422" s="36">
        <v>620.5</v>
      </c>
      <c r="K422" s="31">
        <v>605</v>
      </c>
      <c r="L422" s="31">
        <v>585</v>
      </c>
      <c r="M422" s="31">
        <v>3.29245</v>
      </c>
      <c r="N422" s="1"/>
      <c r="O422" s="1"/>
    </row>
    <row r="423" spans="1:15" ht="12.75" customHeight="1">
      <c r="A423" s="33">
        <v>413</v>
      </c>
      <c r="B423" s="53" t="s">
        <v>212</v>
      </c>
      <c r="C423" s="31">
        <v>7043.85</v>
      </c>
      <c r="D423" s="36">
        <v>7095.633333333334</v>
      </c>
      <c r="E423" s="36">
        <v>6942.216666666668</v>
      </c>
      <c r="F423" s="36">
        <v>6840.583333333334</v>
      </c>
      <c r="G423" s="36">
        <v>6687.166666666668</v>
      </c>
      <c r="H423" s="36">
        <v>7197.266666666668</v>
      </c>
      <c r="I423" s="36">
        <v>7350.683333333334</v>
      </c>
      <c r="J423" s="36">
        <v>7452.316666666668</v>
      </c>
      <c r="K423" s="31">
        <v>7249.05</v>
      </c>
      <c r="L423" s="31">
        <v>6994</v>
      </c>
      <c r="M423" s="31">
        <v>12.24864</v>
      </c>
      <c r="N423" s="1"/>
      <c r="O423" s="1"/>
    </row>
    <row r="424" spans="1:15" ht="12.75" customHeight="1">
      <c r="A424" s="33">
        <v>414</v>
      </c>
      <c r="B424" s="53" t="s">
        <v>1105</v>
      </c>
      <c r="C424" s="31">
        <v>1264.05</v>
      </c>
      <c r="D424" s="36">
        <v>1265.3666666666668</v>
      </c>
      <c r="E424" s="36">
        <v>1248.7333333333336</v>
      </c>
      <c r="F424" s="36">
        <v>1233.4166666666667</v>
      </c>
      <c r="G424" s="36">
        <v>1216.7833333333335</v>
      </c>
      <c r="H424" s="36">
        <v>1280.6833333333336</v>
      </c>
      <c r="I424" s="36">
        <v>1297.3166666666668</v>
      </c>
      <c r="J424" s="36">
        <v>1312.6333333333337</v>
      </c>
      <c r="K424" s="31">
        <v>1282</v>
      </c>
      <c r="L424" s="31">
        <v>1250.05</v>
      </c>
      <c r="M424" s="31">
        <v>5.53947</v>
      </c>
      <c r="N424" s="1"/>
      <c r="O424" s="1"/>
    </row>
    <row r="425" spans="1:15" ht="12.75" customHeight="1">
      <c r="A425" s="33">
        <v>415</v>
      </c>
      <c r="B425" s="53" t="s">
        <v>479</v>
      </c>
      <c r="C425" s="31">
        <v>1718.85</v>
      </c>
      <c r="D425" s="36">
        <v>1746.3333333333333</v>
      </c>
      <c r="E425" s="36">
        <v>1674.5166666666664</v>
      </c>
      <c r="F425" s="36">
        <v>1630.1833333333332</v>
      </c>
      <c r="G425" s="36">
        <v>1558.3666666666663</v>
      </c>
      <c r="H425" s="36">
        <v>1790.6666666666665</v>
      </c>
      <c r="I425" s="36">
        <v>1862.4833333333336</v>
      </c>
      <c r="J425" s="36">
        <v>1906.8166666666666</v>
      </c>
      <c r="K425" s="31">
        <v>1818.15</v>
      </c>
      <c r="L425" s="31">
        <v>1702</v>
      </c>
      <c r="M425" s="31">
        <v>2.21925</v>
      </c>
      <c r="N425" s="1"/>
      <c r="O425" s="1"/>
    </row>
    <row r="426" spans="1:15" ht="12.75" customHeight="1">
      <c r="A426" s="33">
        <v>416</v>
      </c>
      <c r="B426" s="53" t="s">
        <v>480</v>
      </c>
      <c r="C426" s="31">
        <v>8299.75</v>
      </c>
      <c r="D426" s="36">
        <v>8318.25</v>
      </c>
      <c r="E426" s="36">
        <v>8186.5</v>
      </c>
      <c r="F426" s="36">
        <v>8073.25</v>
      </c>
      <c r="G426" s="36">
        <v>7941.5</v>
      </c>
      <c r="H426" s="36">
        <v>8431.5</v>
      </c>
      <c r="I426" s="36">
        <v>8563.25</v>
      </c>
      <c r="J426" s="36">
        <v>8676.5</v>
      </c>
      <c r="K426" s="31">
        <v>8450</v>
      </c>
      <c r="L426" s="31">
        <v>8205</v>
      </c>
      <c r="M426" s="31">
        <v>2.43044</v>
      </c>
      <c r="N426" s="1"/>
      <c r="O426" s="1"/>
    </row>
    <row r="427" spans="1:15" ht="12.75" customHeight="1">
      <c r="A427" s="33">
        <v>417</v>
      </c>
      <c r="B427" s="53" t="s">
        <v>291</v>
      </c>
      <c r="C427" s="31">
        <v>605.05</v>
      </c>
      <c r="D427" s="36">
        <v>606.6166666666667</v>
      </c>
      <c r="E427" s="36">
        <v>600.2833333333333</v>
      </c>
      <c r="F427" s="36">
        <v>595.5166666666667</v>
      </c>
      <c r="G427" s="36">
        <v>589.1833333333333</v>
      </c>
      <c r="H427" s="36">
        <v>611.3833333333333</v>
      </c>
      <c r="I427" s="36">
        <v>617.7166666666666</v>
      </c>
      <c r="J427" s="36">
        <v>622.4833333333333</v>
      </c>
      <c r="K427" s="31">
        <v>612.95</v>
      </c>
      <c r="L427" s="31">
        <v>601.85</v>
      </c>
      <c r="M427" s="31">
        <v>10.31717</v>
      </c>
      <c r="N427" s="1"/>
      <c r="O427" s="1"/>
    </row>
    <row r="428" spans="1:15" ht="12.75" customHeight="1">
      <c r="A428" s="33">
        <v>418</v>
      </c>
      <c r="B428" s="53" t="s">
        <v>481</v>
      </c>
      <c r="C428" s="31">
        <v>531.9</v>
      </c>
      <c r="D428" s="36">
        <v>532.1833333333334</v>
      </c>
      <c r="E428" s="36">
        <v>525.3666666666668</v>
      </c>
      <c r="F428" s="36">
        <v>518.8333333333334</v>
      </c>
      <c r="G428" s="36">
        <v>512.0166666666668</v>
      </c>
      <c r="H428" s="36">
        <v>538.7166666666668</v>
      </c>
      <c r="I428" s="36">
        <v>545.5333333333334</v>
      </c>
      <c r="J428" s="36">
        <v>552.0666666666668</v>
      </c>
      <c r="K428" s="31">
        <v>539</v>
      </c>
      <c r="L428" s="31">
        <v>525.65</v>
      </c>
      <c r="M428" s="31">
        <v>6.66955</v>
      </c>
      <c r="N428" s="1"/>
      <c r="O428" s="1"/>
    </row>
    <row r="429" spans="1:15" ht="12.75" customHeight="1">
      <c r="A429" s="33">
        <v>419</v>
      </c>
      <c r="B429" s="53" t="s">
        <v>482</v>
      </c>
      <c r="C429" s="31">
        <v>547.7</v>
      </c>
      <c r="D429" s="36">
        <v>545.8833333333333</v>
      </c>
      <c r="E429" s="36">
        <v>541.8166666666666</v>
      </c>
      <c r="F429" s="36">
        <v>535.9333333333333</v>
      </c>
      <c r="G429" s="36">
        <v>531.8666666666666</v>
      </c>
      <c r="H429" s="36">
        <v>551.7666666666667</v>
      </c>
      <c r="I429" s="36">
        <v>555.8333333333335</v>
      </c>
      <c r="J429" s="36">
        <v>561.7166666666667</v>
      </c>
      <c r="K429" s="31">
        <v>549.95</v>
      </c>
      <c r="L429" s="31">
        <v>540</v>
      </c>
      <c r="M429" s="31">
        <v>3.69918</v>
      </c>
      <c r="N429" s="1"/>
      <c r="O429" s="1"/>
    </row>
    <row r="430" spans="1:15" ht="12.75" customHeight="1">
      <c r="A430" s="33">
        <v>420</v>
      </c>
      <c r="B430" s="53" t="s">
        <v>210</v>
      </c>
      <c r="C430" s="31">
        <v>811.95</v>
      </c>
      <c r="D430" s="36">
        <v>811.8166666666666</v>
      </c>
      <c r="E430" s="36">
        <v>797.4833333333332</v>
      </c>
      <c r="F430" s="36">
        <v>783.0166666666667</v>
      </c>
      <c r="G430" s="36">
        <v>768.6833333333333</v>
      </c>
      <c r="H430" s="36">
        <v>826.2833333333332</v>
      </c>
      <c r="I430" s="36">
        <v>840.6166666666667</v>
      </c>
      <c r="J430" s="36">
        <v>855.0833333333331</v>
      </c>
      <c r="K430" s="31">
        <v>826.15</v>
      </c>
      <c r="L430" s="31">
        <v>797.35</v>
      </c>
      <c r="M430" s="31">
        <v>205.3699</v>
      </c>
      <c r="N430" s="1"/>
      <c r="O430" s="1"/>
    </row>
    <row r="431" spans="1:15" ht="12.75" customHeight="1">
      <c r="A431" s="33">
        <v>421</v>
      </c>
      <c r="B431" s="53" t="s">
        <v>207</v>
      </c>
      <c r="C431" s="31">
        <v>163.6</v>
      </c>
      <c r="D431" s="36">
        <v>164.65</v>
      </c>
      <c r="E431" s="36">
        <v>160.55</v>
      </c>
      <c r="F431" s="36">
        <v>157.5</v>
      </c>
      <c r="G431" s="36">
        <v>153.4</v>
      </c>
      <c r="H431" s="36">
        <v>167.70000000000002</v>
      </c>
      <c r="I431" s="36">
        <v>171.79999999999998</v>
      </c>
      <c r="J431" s="36">
        <v>174.85000000000002</v>
      </c>
      <c r="K431" s="31">
        <v>168.75</v>
      </c>
      <c r="L431" s="31">
        <v>161.6</v>
      </c>
      <c r="M431" s="31">
        <v>207.15081</v>
      </c>
      <c r="N431" s="1"/>
      <c r="O431" s="1"/>
    </row>
    <row r="432" spans="1:15" ht="12.75" customHeight="1">
      <c r="A432" s="33">
        <v>422</v>
      </c>
      <c r="B432" s="53" t="s">
        <v>483</v>
      </c>
      <c r="C432" s="31">
        <v>779.65</v>
      </c>
      <c r="D432" s="36">
        <v>781.5166666666668</v>
      </c>
      <c r="E432" s="36">
        <v>765.5833333333335</v>
      </c>
      <c r="F432" s="36">
        <v>751.5166666666668</v>
      </c>
      <c r="G432" s="36">
        <v>735.5833333333335</v>
      </c>
      <c r="H432" s="36">
        <v>795.5833333333335</v>
      </c>
      <c r="I432" s="36">
        <v>811.5166666666667</v>
      </c>
      <c r="J432" s="36">
        <v>825.5833333333335</v>
      </c>
      <c r="K432" s="31">
        <v>797.45</v>
      </c>
      <c r="L432" s="31">
        <v>767.45</v>
      </c>
      <c r="M432" s="31">
        <v>31.79599</v>
      </c>
      <c r="N432" s="1"/>
      <c r="O432" s="1"/>
    </row>
    <row r="433" spans="1:15" ht="12.75" customHeight="1">
      <c r="A433" s="33">
        <v>423</v>
      </c>
      <c r="B433" s="53" t="s">
        <v>484</v>
      </c>
      <c r="C433" s="31">
        <v>126.5</v>
      </c>
      <c r="D433" s="36">
        <v>126.31666666666666</v>
      </c>
      <c r="E433" s="36">
        <v>125.18333333333332</v>
      </c>
      <c r="F433" s="36">
        <v>123.86666666666666</v>
      </c>
      <c r="G433" s="36">
        <v>122.73333333333332</v>
      </c>
      <c r="H433" s="36">
        <v>127.63333333333333</v>
      </c>
      <c r="I433" s="36">
        <v>128.76666666666665</v>
      </c>
      <c r="J433" s="36">
        <v>130.08333333333331</v>
      </c>
      <c r="K433" s="31">
        <v>127.45</v>
      </c>
      <c r="L433" s="31">
        <v>125</v>
      </c>
      <c r="M433" s="31">
        <v>11.6128</v>
      </c>
      <c r="N433" s="1"/>
      <c r="O433" s="1"/>
    </row>
    <row r="434" spans="1:15" ht="12.75" customHeight="1">
      <c r="A434" s="33">
        <v>424</v>
      </c>
      <c r="B434" s="53" t="s">
        <v>485</v>
      </c>
      <c r="C434" s="31">
        <v>393.3</v>
      </c>
      <c r="D434" s="36">
        <v>393.8833333333334</v>
      </c>
      <c r="E434" s="36">
        <v>391.26666666666677</v>
      </c>
      <c r="F434" s="36">
        <v>389.2333333333334</v>
      </c>
      <c r="G434" s="36">
        <v>386.6166666666668</v>
      </c>
      <c r="H434" s="36">
        <v>395.91666666666674</v>
      </c>
      <c r="I434" s="36">
        <v>398.5333333333334</v>
      </c>
      <c r="J434" s="36">
        <v>400.5666666666667</v>
      </c>
      <c r="K434" s="31">
        <v>396.5</v>
      </c>
      <c r="L434" s="31">
        <v>391.85</v>
      </c>
      <c r="M434" s="31">
        <v>0.77343</v>
      </c>
      <c r="N434" s="1"/>
      <c r="O434" s="1"/>
    </row>
    <row r="435" spans="1:15" ht="12.75" customHeight="1">
      <c r="A435" s="33">
        <v>425</v>
      </c>
      <c r="B435" s="53" t="s">
        <v>486</v>
      </c>
      <c r="C435" s="31">
        <v>218.65</v>
      </c>
      <c r="D435" s="36">
        <v>219.35</v>
      </c>
      <c r="E435" s="36">
        <v>216.29999999999998</v>
      </c>
      <c r="F435" s="36">
        <v>213.95</v>
      </c>
      <c r="G435" s="36">
        <v>210.89999999999998</v>
      </c>
      <c r="H435" s="36">
        <v>221.7</v>
      </c>
      <c r="I435" s="36">
        <v>224.75</v>
      </c>
      <c r="J435" s="36">
        <v>227.1</v>
      </c>
      <c r="K435" s="31">
        <v>222.4</v>
      </c>
      <c r="L435" s="31">
        <v>217</v>
      </c>
      <c r="M435" s="31">
        <v>5.07202</v>
      </c>
      <c r="N435" s="1"/>
      <c r="O435" s="1"/>
    </row>
    <row r="436" spans="1:15" ht="12.75" customHeight="1">
      <c r="A436" s="33">
        <v>426</v>
      </c>
      <c r="B436" s="53" t="s">
        <v>215</v>
      </c>
      <c r="C436" s="31">
        <v>1536.3</v>
      </c>
      <c r="D436" s="36">
        <v>1528.5833333333333</v>
      </c>
      <c r="E436" s="36">
        <v>1516.0166666666664</v>
      </c>
      <c r="F436" s="36">
        <v>1495.7333333333331</v>
      </c>
      <c r="G436" s="36">
        <v>1483.1666666666663</v>
      </c>
      <c r="H436" s="36">
        <v>1548.8666666666666</v>
      </c>
      <c r="I436" s="36">
        <v>1561.4333333333336</v>
      </c>
      <c r="J436" s="36">
        <v>1581.7166666666667</v>
      </c>
      <c r="K436" s="31">
        <v>1541.15</v>
      </c>
      <c r="L436" s="31">
        <v>1508.3</v>
      </c>
      <c r="M436" s="31">
        <v>26.84392</v>
      </c>
      <c r="N436" s="1"/>
      <c r="O436" s="1"/>
    </row>
    <row r="437" spans="1:15" ht="12.75" customHeight="1">
      <c r="A437" s="33">
        <v>427</v>
      </c>
      <c r="B437" s="53" t="s">
        <v>216</v>
      </c>
      <c r="C437" s="31">
        <v>670</v>
      </c>
      <c r="D437" s="36">
        <v>666.6666666666666</v>
      </c>
      <c r="E437" s="36">
        <v>660.9833333333332</v>
      </c>
      <c r="F437" s="36">
        <v>651.9666666666666</v>
      </c>
      <c r="G437" s="36">
        <v>646.2833333333332</v>
      </c>
      <c r="H437" s="36">
        <v>675.6833333333333</v>
      </c>
      <c r="I437" s="36">
        <v>681.3666666666667</v>
      </c>
      <c r="J437" s="36">
        <v>690.3833333333333</v>
      </c>
      <c r="K437" s="31">
        <v>672.35</v>
      </c>
      <c r="L437" s="31">
        <v>657.65</v>
      </c>
      <c r="M437" s="31">
        <v>3.38735</v>
      </c>
      <c r="N437" s="1"/>
      <c r="O437" s="1"/>
    </row>
    <row r="438" spans="1:15" ht="12.75" customHeight="1">
      <c r="A438" s="33">
        <v>428</v>
      </c>
      <c r="B438" s="53" t="s">
        <v>487</v>
      </c>
      <c r="C438" s="31">
        <v>4631.9</v>
      </c>
      <c r="D438" s="36">
        <v>4666.916666666667</v>
      </c>
      <c r="E438" s="36">
        <v>4545.833333333334</v>
      </c>
      <c r="F438" s="36">
        <v>4459.766666666667</v>
      </c>
      <c r="G438" s="36">
        <v>4338.683333333334</v>
      </c>
      <c r="H438" s="36">
        <v>4752.983333333334</v>
      </c>
      <c r="I438" s="36">
        <v>4874.0666666666675</v>
      </c>
      <c r="J438" s="36">
        <v>4960.133333333333</v>
      </c>
      <c r="K438" s="31">
        <v>4788</v>
      </c>
      <c r="L438" s="31">
        <v>4580.85</v>
      </c>
      <c r="M438" s="31">
        <v>3.10786</v>
      </c>
      <c r="N438" s="1"/>
      <c r="O438" s="1"/>
    </row>
    <row r="439" spans="1:15" ht="12.75" customHeight="1">
      <c r="A439" s="33">
        <v>429</v>
      </c>
      <c r="B439" s="53" t="s">
        <v>488</v>
      </c>
      <c r="C439" s="31">
        <v>1185.3</v>
      </c>
      <c r="D439" s="36">
        <v>1188.6833333333332</v>
      </c>
      <c r="E439" s="36">
        <v>1163.7166666666662</v>
      </c>
      <c r="F439" s="36">
        <v>1142.133333333333</v>
      </c>
      <c r="G439" s="36">
        <v>1117.166666666666</v>
      </c>
      <c r="H439" s="36">
        <v>1210.2666666666664</v>
      </c>
      <c r="I439" s="36">
        <v>1235.2333333333331</v>
      </c>
      <c r="J439" s="36">
        <v>1256.8166666666666</v>
      </c>
      <c r="K439" s="31">
        <v>1213.65</v>
      </c>
      <c r="L439" s="31">
        <v>1167.1</v>
      </c>
      <c r="M439" s="31">
        <v>0.64778</v>
      </c>
      <c r="N439" s="1"/>
      <c r="O439" s="1"/>
    </row>
    <row r="440" spans="1:15" ht="12.75" customHeight="1">
      <c r="A440" s="33">
        <v>430</v>
      </c>
      <c r="B440" s="53" t="s">
        <v>489</v>
      </c>
      <c r="C440" s="31">
        <v>446</v>
      </c>
      <c r="D440" s="36">
        <v>441.81666666666666</v>
      </c>
      <c r="E440" s="36">
        <v>431.6333333333333</v>
      </c>
      <c r="F440" s="36">
        <v>417.26666666666665</v>
      </c>
      <c r="G440" s="36">
        <v>407.0833333333333</v>
      </c>
      <c r="H440" s="36">
        <v>456.18333333333334</v>
      </c>
      <c r="I440" s="36">
        <v>466.3666666666666</v>
      </c>
      <c r="J440" s="36">
        <v>480.73333333333335</v>
      </c>
      <c r="K440" s="31">
        <v>452</v>
      </c>
      <c r="L440" s="31">
        <v>427.45</v>
      </c>
      <c r="M440" s="31">
        <v>10.03631</v>
      </c>
      <c r="N440" s="1"/>
      <c r="O440" s="1"/>
    </row>
    <row r="441" spans="1:15" ht="12.75" customHeight="1">
      <c r="A441" s="33">
        <v>431</v>
      </c>
      <c r="B441" s="53" t="s">
        <v>490</v>
      </c>
      <c r="C441" s="31">
        <v>5538.5</v>
      </c>
      <c r="D441" s="36">
        <v>5497.833333333333</v>
      </c>
      <c r="E441" s="36">
        <v>5395.666666666666</v>
      </c>
      <c r="F441" s="36">
        <v>5252.833333333333</v>
      </c>
      <c r="G441" s="36">
        <v>5150.666666666666</v>
      </c>
      <c r="H441" s="36">
        <v>5640.666666666666</v>
      </c>
      <c r="I441" s="36">
        <v>5742.833333333332</v>
      </c>
      <c r="J441" s="36">
        <v>5885.666666666666</v>
      </c>
      <c r="K441" s="31">
        <v>5600</v>
      </c>
      <c r="L441" s="31">
        <v>5355</v>
      </c>
      <c r="M441" s="31">
        <v>3.12637</v>
      </c>
      <c r="N441" s="1"/>
      <c r="O441" s="1"/>
    </row>
    <row r="442" spans="1:15" ht="12.75" customHeight="1">
      <c r="A442" s="33">
        <v>432</v>
      </c>
      <c r="B442" s="53" t="s">
        <v>491</v>
      </c>
      <c r="C442" s="31">
        <v>644.95</v>
      </c>
      <c r="D442" s="36">
        <v>646.1999999999999</v>
      </c>
      <c r="E442" s="36">
        <v>637.2499999999999</v>
      </c>
      <c r="F442" s="36">
        <v>629.55</v>
      </c>
      <c r="G442" s="36">
        <v>620.5999999999999</v>
      </c>
      <c r="H442" s="36">
        <v>653.8999999999999</v>
      </c>
      <c r="I442" s="36">
        <v>662.8499999999999</v>
      </c>
      <c r="J442" s="36">
        <v>670.5499999999998</v>
      </c>
      <c r="K442" s="31">
        <v>655.15</v>
      </c>
      <c r="L442" s="31">
        <v>638.5</v>
      </c>
      <c r="M442" s="31">
        <v>1.68389</v>
      </c>
      <c r="N442" s="1"/>
      <c r="O442" s="1"/>
    </row>
    <row r="443" spans="1:15" ht="12.75" customHeight="1">
      <c r="A443" s="33">
        <v>433</v>
      </c>
      <c r="B443" s="53" t="s">
        <v>492</v>
      </c>
      <c r="C443" s="31">
        <v>42.8</v>
      </c>
      <c r="D443" s="36">
        <v>42.516666666666666</v>
      </c>
      <c r="E443" s="36">
        <v>42.03333333333333</v>
      </c>
      <c r="F443" s="36">
        <v>41.266666666666666</v>
      </c>
      <c r="G443" s="36">
        <v>40.78333333333333</v>
      </c>
      <c r="H443" s="36">
        <v>43.28333333333333</v>
      </c>
      <c r="I443" s="36">
        <v>43.766666666666666</v>
      </c>
      <c r="J443" s="36">
        <v>44.53333333333333</v>
      </c>
      <c r="K443" s="31">
        <v>43</v>
      </c>
      <c r="L443" s="31">
        <v>41.75</v>
      </c>
      <c r="M443" s="31">
        <v>363.4458</v>
      </c>
      <c r="N443" s="1"/>
      <c r="O443" s="1"/>
    </row>
    <row r="444" spans="1:15" ht="12.75" customHeight="1">
      <c r="A444" s="33">
        <v>434</v>
      </c>
      <c r="B444" s="53" t="s">
        <v>493</v>
      </c>
      <c r="C444" s="31">
        <v>582.5</v>
      </c>
      <c r="D444" s="36">
        <v>580.6333333333333</v>
      </c>
      <c r="E444" s="36">
        <v>573.5666666666666</v>
      </c>
      <c r="F444" s="36">
        <v>564.6333333333333</v>
      </c>
      <c r="G444" s="36">
        <v>557.5666666666666</v>
      </c>
      <c r="H444" s="36">
        <v>589.5666666666666</v>
      </c>
      <c r="I444" s="36">
        <v>596.6333333333334</v>
      </c>
      <c r="J444" s="36">
        <v>605.5666666666666</v>
      </c>
      <c r="K444" s="31">
        <v>587.7</v>
      </c>
      <c r="L444" s="31">
        <v>571.7</v>
      </c>
      <c r="M444" s="31">
        <v>10.97314</v>
      </c>
      <c r="N444" s="1"/>
      <c r="O444" s="1"/>
    </row>
    <row r="445" spans="1:15" ht="12.75" customHeight="1">
      <c r="A445" s="33">
        <v>435</v>
      </c>
      <c r="B445" s="53" t="s">
        <v>217</v>
      </c>
      <c r="C445" s="31">
        <v>686.7</v>
      </c>
      <c r="D445" s="36">
        <v>681.9</v>
      </c>
      <c r="E445" s="36">
        <v>674.8</v>
      </c>
      <c r="F445" s="36">
        <v>662.9</v>
      </c>
      <c r="G445" s="36">
        <v>655.8</v>
      </c>
      <c r="H445" s="36">
        <v>693.8</v>
      </c>
      <c r="I445" s="36">
        <v>700.9000000000001</v>
      </c>
      <c r="J445" s="36">
        <v>712.8</v>
      </c>
      <c r="K445" s="31">
        <v>689</v>
      </c>
      <c r="L445" s="31">
        <v>670</v>
      </c>
      <c r="M445" s="31">
        <v>15.03049</v>
      </c>
      <c r="N445" s="1"/>
      <c r="O445" s="1"/>
    </row>
    <row r="446" spans="1:15" ht="12.75" customHeight="1">
      <c r="A446" s="33">
        <v>436</v>
      </c>
      <c r="B446" s="53" t="s">
        <v>838</v>
      </c>
      <c r="C446" s="31">
        <v>398.3</v>
      </c>
      <c r="D446" s="36">
        <v>400.1333333333334</v>
      </c>
      <c r="E446" s="36">
        <v>395.26666666666677</v>
      </c>
      <c r="F446" s="36">
        <v>392.2333333333334</v>
      </c>
      <c r="G446" s="36">
        <v>387.3666666666668</v>
      </c>
      <c r="H446" s="36">
        <v>403.16666666666674</v>
      </c>
      <c r="I446" s="36">
        <v>408.0333333333334</v>
      </c>
      <c r="J446" s="36">
        <v>411.0666666666667</v>
      </c>
      <c r="K446" s="31">
        <v>405</v>
      </c>
      <c r="L446" s="31">
        <v>397.1</v>
      </c>
      <c r="M446" s="31">
        <v>5.4698</v>
      </c>
      <c r="N446" s="1"/>
      <c r="O446" s="1"/>
    </row>
    <row r="447" spans="1:15" ht="12.75" customHeight="1">
      <c r="A447" s="33">
        <v>437</v>
      </c>
      <c r="B447" s="53" t="s">
        <v>494</v>
      </c>
      <c r="C447" s="31">
        <v>42.8</v>
      </c>
      <c r="D447" s="36">
        <v>42.96666666666667</v>
      </c>
      <c r="E447" s="36">
        <v>42.43333333333334</v>
      </c>
      <c r="F447" s="36">
        <v>42.06666666666667</v>
      </c>
      <c r="G447" s="36">
        <v>41.53333333333334</v>
      </c>
      <c r="H447" s="36">
        <v>43.333333333333336</v>
      </c>
      <c r="I447" s="36">
        <v>43.86666666666667</v>
      </c>
      <c r="J447" s="36">
        <v>44.233333333333334</v>
      </c>
      <c r="K447" s="31">
        <v>43.5</v>
      </c>
      <c r="L447" s="31">
        <v>42.6</v>
      </c>
      <c r="M447" s="31">
        <v>18.31631</v>
      </c>
      <c r="N447" s="1"/>
      <c r="O447" s="1"/>
    </row>
    <row r="448" spans="1:15" ht="12.75" customHeight="1">
      <c r="A448" s="33">
        <v>438</v>
      </c>
      <c r="B448" s="53" t="s">
        <v>229</v>
      </c>
      <c r="C448" s="31">
        <v>2127.9</v>
      </c>
      <c r="D448" s="36">
        <v>2117.4500000000003</v>
      </c>
      <c r="E448" s="36">
        <v>2100.9500000000007</v>
      </c>
      <c r="F448" s="36">
        <v>2074.0000000000005</v>
      </c>
      <c r="G448" s="36">
        <v>2057.500000000001</v>
      </c>
      <c r="H448" s="36">
        <v>2144.4000000000005</v>
      </c>
      <c r="I448" s="36">
        <v>2160.8999999999996</v>
      </c>
      <c r="J448" s="36">
        <v>2187.8500000000004</v>
      </c>
      <c r="K448" s="31">
        <v>2133.95</v>
      </c>
      <c r="L448" s="31">
        <v>2090.5</v>
      </c>
      <c r="M448" s="31">
        <v>5.35364</v>
      </c>
      <c r="N448" s="1"/>
      <c r="O448" s="1"/>
    </row>
    <row r="449" spans="1:15" ht="12.75" customHeight="1">
      <c r="A449" s="33">
        <v>439</v>
      </c>
      <c r="B449" s="53" t="s">
        <v>1106</v>
      </c>
      <c r="C449" s="31">
        <v>168.75</v>
      </c>
      <c r="D449" s="36">
        <v>169.31666666666666</v>
      </c>
      <c r="E449" s="36">
        <v>167.18333333333334</v>
      </c>
      <c r="F449" s="36">
        <v>165.61666666666667</v>
      </c>
      <c r="G449" s="36">
        <v>163.48333333333335</v>
      </c>
      <c r="H449" s="36">
        <v>170.88333333333333</v>
      </c>
      <c r="I449" s="36">
        <v>173.01666666666665</v>
      </c>
      <c r="J449" s="36">
        <v>174.58333333333331</v>
      </c>
      <c r="K449" s="31">
        <v>171.45</v>
      </c>
      <c r="L449" s="31">
        <v>167.75</v>
      </c>
      <c r="M449" s="31">
        <v>3.24668</v>
      </c>
      <c r="N449" s="1"/>
      <c r="O449" s="1"/>
    </row>
    <row r="450" spans="1:15" ht="12.75" customHeight="1">
      <c r="A450" s="33">
        <v>440</v>
      </c>
      <c r="B450" s="53" t="s">
        <v>1107</v>
      </c>
      <c r="C450" s="31">
        <v>465.15</v>
      </c>
      <c r="D450" s="36">
        <v>465.8666666666666</v>
      </c>
      <c r="E450" s="36">
        <v>462.9333333333332</v>
      </c>
      <c r="F450" s="36">
        <v>460.7166666666666</v>
      </c>
      <c r="G450" s="36">
        <v>457.7833333333332</v>
      </c>
      <c r="H450" s="36">
        <v>468.08333333333326</v>
      </c>
      <c r="I450" s="36">
        <v>471.01666666666665</v>
      </c>
      <c r="J450" s="36">
        <v>473.2333333333333</v>
      </c>
      <c r="K450" s="31">
        <v>468.8</v>
      </c>
      <c r="L450" s="31">
        <v>463.65</v>
      </c>
      <c r="M450" s="31">
        <v>0.2366</v>
      </c>
      <c r="N450" s="1"/>
      <c r="O450" s="1"/>
    </row>
    <row r="451" spans="1:15" ht="12.75" customHeight="1">
      <c r="A451" s="33">
        <v>441</v>
      </c>
      <c r="B451" s="53" t="s">
        <v>495</v>
      </c>
      <c r="C451" s="31">
        <v>891.1</v>
      </c>
      <c r="D451" s="36">
        <v>896.3333333333334</v>
      </c>
      <c r="E451" s="36">
        <v>882.7666666666668</v>
      </c>
      <c r="F451" s="36">
        <v>874.4333333333334</v>
      </c>
      <c r="G451" s="36">
        <v>860.8666666666668</v>
      </c>
      <c r="H451" s="36">
        <v>904.6666666666667</v>
      </c>
      <c r="I451" s="36">
        <v>918.2333333333333</v>
      </c>
      <c r="J451" s="36">
        <v>926.5666666666667</v>
      </c>
      <c r="K451" s="31">
        <v>909.9</v>
      </c>
      <c r="L451" s="31">
        <v>888</v>
      </c>
      <c r="M451" s="31">
        <v>1.45429</v>
      </c>
      <c r="N451" s="1"/>
      <c r="O451" s="1"/>
    </row>
    <row r="452" spans="1:15" ht="12.75" customHeight="1">
      <c r="A452" s="33">
        <v>442</v>
      </c>
      <c r="B452" s="53" t="s">
        <v>218</v>
      </c>
      <c r="C452" s="31">
        <v>1083</v>
      </c>
      <c r="D452" s="36">
        <v>1080.0166666666667</v>
      </c>
      <c r="E452" s="36">
        <v>1074.3833333333332</v>
      </c>
      <c r="F452" s="36">
        <v>1065.7666666666667</v>
      </c>
      <c r="G452" s="36">
        <v>1060.1333333333332</v>
      </c>
      <c r="H452" s="36">
        <v>1088.6333333333332</v>
      </c>
      <c r="I452" s="36">
        <v>1094.2666666666669</v>
      </c>
      <c r="J452" s="36">
        <v>1102.8833333333332</v>
      </c>
      <c r="K452" s="31">
        <v>1085.65</v>
      </c>
      <c r="L452" s="31">
        <v>1071.4</v>
      </c>
      <c r="M452" s="31">
        <v>5.33612</v>
      </c>
      <c r="N452" s="1"/>
      <c r="O452" s="1"/>
    </row>
    <row r="453" spans="1:15" ht="12.75" customHeight="1">
      <c r="A453" s="33">
        <v>443</v>
      </c>
      <c r="B453" s="53" t="s">
        <v>219</v>
      </c>
      <c r="C453" s="31">
        <v>1805.45</v>
      </c>
      <c r="D453" s="36">
        <v>1796.3666666666668</v>
      </c>
      <c r="E453" s="36">
        <v>1779.7333333333336</v>
      </c>
      <c r="F453" s="36">
        <v>1754.0166666666669</v>
      </c>
      <c r="G453" s="36">
        <v>1737.3833333333337</v>
      </c>
      <c r="H453" s="36">
        <v>1822.0833333333335</v>
      </c>
      <c r="I453" s="36">
        <v>1838.7166666666667</v>
      </c>
      <c r="J453" s="36">
        <v>1864.4333333333334</v>
      </c>
      <c r="K453" s="31">
        <v>1813</v>
      </c>
      <c r="L453" s="31">
        <v>1770.65</v>
      </c>
      <c r="M453" s="31">
        <v>6.8262</v>
      </c>
      <c r="N453" s="1"/>
      <c r="O453" s="1"/>
    </row>
    <row r="454" spans="1:15" ht="12.75" customHeight="1">
      <c r="A454" s="33">
        <v>444</v>
      </c>
      <c r="B454" s="53" t="s">
        <v>224</v>
      </c>
      <c r="C454" s="31">
        <v>3900.95</v>
      </c>
      <c r="D454" s="36">
        <v>3884.65</v>
      </c>
      <c r="E454" s="36">
        <v>3859.8</v>
      </c>
      <c r="F454" s="36">
        <v>3818.65</v>
      </c>
      <c r="G454" s="36">
        <v>3793.8</v>
      </c>
      <c r="H454" s="36">
        <v>3925.8</v>
      </c>
      <c r="I454" s="36">
        <v>3950.6499999999996</v>
      </c>
      <c r="J454" s="36">
        <v>3991.8</v>
      </c>
      <c r="K454" s="31">
        <v>3909.5</v>
      </c>
      <c r="L454" s="31">
        <v>3843.5</v>
      </c>
      <c r="M454" s="31">
        <v>25.99399</v>
      </c>
      <c r="N454" s="1"/>
      <c r="O454" s="1"/>
    </row>
    <row r="455" spans="1:15" ht="12.75" customHeight="1">
      <c r="A455" s="33">
        <v>445</v>
      </c>
      <c r="B455" s="53" t="s">
        <v>220</v>
      </c>
      <c r="C455" s="31">
        <v>1099.75</v>
      </c>
      <c r="D455" s="36">
        <v>1086.7166666666667</v>
      </c>
      <c r="E455" s="36">
        <v>1070.8833333333334</v>
      </c>
      <c r="F455" s="36">
        <v>1042.0166666666667</v>
      </c>
      <c r="G455" s="36">
        <v>1026.1833333333334</v>
      </c>
      <c r="H455" s="36">
        <v>1115.5833333333335</v>
      </c>
      <c r="I455" s="36">
        <v>1131.4166666666665</v>
      </c>
      <c r="J455" s="36">
        <v>1160.2833333333335</v>
      </c>
      <c r="K455" s="31">
        <v>1102.55</v>
      </c>
      <c r="L455" s="31">
        <v>1057.85</v>
      </c>
      <c r="M455" s="31">
        <v>26.65288</v>
      </c>
      <c r="N455" s="1"/>
      <c r="O455" s="1"/>
    </row>
    <row r="456" spans="1:15" ht="12.75" customHeight="1">
      <c r="A456" s="33">
        <v>446</v>
      </c>
      <c r="B456" s="53" t="s">
        <v>292</v>
      </c>
      <c r="C456" s="31">
        <v>7299.6</v>
      </c>
      <c r="D456" s="36">
        <v>7287.533333333333</v>
      </c>
      <c r="E456" s="36">
        <v>7255.066666666666</v>
      </c>
      <c r="F456" s="36">
        <v>7210.533333333333</v>
      </c>
      <c r="G456" s="36">
        <v>7178.066666666666</v>
      </c>
      <c r="H456" s="36">
        <v>7332.066666666666</v>
      </c>
      <c r="I456" s="36">
        <v>7364.533333333333</v>
      </c>
      <c r="J456" s="36">
        <v>7409.066666666666</v>
      </c>
      <c r="K456" s="31">
        <v>7320</v>
      </c>
      <c r="L456" s="31">
        <v>7243</v>
      </c>
      <c r="M456" s="31">
        <v>1.46481</v>
      </c>
      <c r="N456" s="1"/>
      <c r="O456" s="1"/>
    </row>
    <row r="457" spans="1:15" ht="12.75" customHeight="1">
      <c r="A457" s="33">
        <v>447</v>
      </c>
      <c r="B457" s="53" t="s">
        <v>496</v>
      </c>
      <c r="C457" s="31">
        <v>6578.2</v>
      </c>
      <c r="D457" s="36">
        <v>6574.433333333333</v>
      </c>
      <c r="E457" s="36">
        <v>6503.766666666666</v>
      </c>
      <c r="F457" s="36">
        <v>6429.333333333333</v>
      </c>
      <c r="G457" s="36">
        <v>6358.666666666666</v>
      </c>
      <c r="H457" s="36">
        <v>6648.866666666667</v>
      </c>
      <c r="I457" s="36">
        <v>6719.533333333333</v>
      </c>
      <c r="J457" s="36">
        <v>6793.966666666667</v>
      </c>
      <c r="K457" s="31">
        <v>6645.1</v>
      </c>
      <c r="L457" s="31">
        <v>6500</v>
      </c>
      <c r="M457" s="31">
        <v>0.09634</v>
      </c>
      <c r="N457" s="1"/>
      <c r="O457" s="1"/>
    </row>
    <row r="458" spans="1:15" ht="12.75" customHeight="1">
      <c r="A458" s="33">
        <v>448</v>
      </c>
      <c r="B458" s="53" t="s">
        <v>497</v>
      </c>
      <c r="C458" s="31">
        <v>628.05</v>
      </c>
      <c r="D458" s="36">
        <v>629.1833333333334</v>
      </c>
      <c r="E458" s="36">
        <v>617.5166666666668</v>
      </c>
      <c r="F458" s="36">
        <v>606.9833333333333</v>
      </c>
      <c r="G458" s="36">
        <v>595.3166666666667</v>
      </c>
      <c r="H458" s="36">
        <v>639.7166666666668</v>
      </c>
      <c r="I458" s="36">
        <v>651.3833333333333</v>
      </c>
      <c r="J458" s="36">
        <v>661.9166666666669</v>
      </c>
      <c r="K458" s="31">
        <v>640.85</v>
      </c>
      <c r="L458" s="31">
        <v>618.65</v>
      </c>
      <c r="M458" s="31">
        <v>34.10851</v>
      </c>
      <c r="N458" s="1"/>
      <c r="O458" s="1"/>
    </row>
    <row r="459" spans="1:15" ht="12.75" customHeight="1">
      <c r="A459" s="33">
        <v>449</v>
      </c>
      <c r="B459" s="53" t="s">
        <v>221</v>
      </c>
      <c r="C459" s="31">
        <v>936.4</v>
      </c>
      <c r="D459" s="36">
        <v>936.6</v>
      </c>
      <c r="E459" s="36">
        <v>918.8000000000001</v>
      </c>
      <c r="F459" s="36">
        <v>901.2</v>
      </c>
      <c r="G459" s="36">
        <v>883.4000000000001</v>
      </c>
      <c r="H459" s="36">
        <v>954.2</v>
      </c>
      <c r="I459" s="36">
        <v>972</v>
      </c>
      <c r="J459" s="36">
        <v>989.6</v>
      </c>
      <c r="K459" s="31">
        <v>954.4</v>
      </c>
      <c r="L459" s="31">
        <v>919</v>
      </c>
      <c r="M459" s="31">
        <v>312.4077</v>
      </c>
      <c r="N459" s="1"/>
      <c r="O459" s="1"/>
    </row>
    <row r="460" spans="1:15" ht="12.75" customHeight="1">
      <c r="A460" s="33">
        <v>450</v>
      </c>
      <c r="B460" s="53" t="s">
        <v>222</v>
      </c>
      <c r="C460" s="31">
        <v>433.95</v>
      </c>
      <c r="D460" s="36">
        <v>432.05</v>
      </c>
      <c r="E460" s="36">
        <v>428.75</v>
      </c>
      <c r="F460" s="36">
        <v>423.55</v>
      </c>
      <c r="G460" s="36">
        <v>420.25</v>
      </c>
      <c r="H460" s="36">
        <v>437.25</v>
      </c>
      <c r="I460" s="36">
        <v>440.55000000000007</v>
      </c>
      <c r="J460" s="36">
        <v>445.75</v>
      </c>
      <c r="K460" s="31">
        <v>435.35</v>
      </c>
      <c r="L460" s="31">
        <v>426.85</v>
      </c>
      <c r="M460" s="31">
        <v>83.24498</v>
      </c>
      <c r="N460" s="1"/>
      <c r="O460" s="1"/>
    </row>
    <row r="461" spans="1:15" ht="12.75" customHeight="1">
      <c r="A461" s="33">
        <v>451</v>
      </c>
      <c r="B461" s="53" t="s">
        <v>223</v>
      </c>
      <c r="C461" s="31">
        <v>165.9</v>
      </c>
      <c r="D461" s="36">
        <v>165.4</v>
      </c>
      <c r="E461" s="36">
        <v>162.8</v>
      </c>
      <c r="F461" s="36">
        <v>159.70000000000002</v>
      </c>
      <c r="G461" s="36">
        <v>157.10000000000002</v>
      </c>
      <c r="H461" s="36">
        <v>168.5</v>
      </c>
      <c r="I461" s="36">
        <v>171.09999999999997</v>
      </c>
      <c r="J461" s="36">
        <v>174.2</v>
      </c>
      <c r="K461" s="31">
        <v>168</v>
      </c>
      <c r="L461" s="31">
        <v>162.3</v>
      </c>
      <c r="M461" s="31">
        <v>411.2657</v>
      </c>
      <c r="N461" s="1"/>
      <c r="O461" s="1"/>
    </row>
    <row r="462" spans="1:15" ht="12.75" customHeight="1">
      <c r="A462" s="33">
        <v>452</v>
      </c>
      <c r="B462" s="53" t="s">
        <v>1108</v>
      </c>
      <c r="C462" s="31">
        <v>1049</v>
      </c>
      <c r="D462" s="36">
        <v>1052.3833333333334</v>
      </c>
      <c r="E462" s="36">
        <v>1042.6166666666668</v>
      </c>
      <c r="F462" s="36">
        <v>1036.2333333333333</v>
      </c>
      <c r="G462" s="36">
        <v>1026.4666666666667</v>
      </c>
      <c r="H462" s="36">
        <v>1058.7666666666669</v>
      </c>
      <c r="I462" s="36">
        <v>1068.5333333333338</v>
      </c>
      <c r="J462" s="36">
        <v>1074.916666666667</v>
      </c>
      <c r="K462" s="31">
        <v>1062.15</v>
      </c>
      <c r="L462" s="31">
        <v>1046</v>
      </c>
      <c r="M462" s="31">
        <v>2.41264</v>
      </c>
      <c r="N462" s="1"/>
      <c r="O462" s="1"/>
    </row>
    <row r="463" spans="1:15" ht="12.75" customHeight="1">
      <c r="A463" s="33">
        <v>453</v>
      </c>
      <c r="B463" s="53" t="s">
        <v>293</v>
      </c>
      <c r="C463" s="31">
        <v>76.85</v>
      </c>
      <c r="D463" s="36">
        <v>77.28333333333333</v>
      </c>
      <c r="E463" s="36">
        <v>75.96666666666667</v>
      </c>
      <c r="F463" s="36">
        <v>75.08333333333334</v>
      </c>
      <c r="G463" s="36">
        <v>73.76666666666668</v>
      </c>
      <c r="H463" s="36">
        <v>78.16666666666666</v>
      </c>
      <c r="I463" s="36">
        <v>79.48333333333332</v>
      </c>
      <c r="J463" s="36">
        <v>80.36666666666665</v>
      </c>
      <c r="K463" s="31">
        <v>78.6</v>
      </c>
      <c r="L463" s="31">
        <v>76.4</v>
      </c>
      <c r="M463" s="31">
        <v>14.92645</v>
      </c>
      <c r="N463" s="1"/>
      <c r="O463" s="1"/>
    </row>
    <row r="464" spans="1:15" ht="12.75" customHeight="1">
      <c r="A464" s="33">
        <v>454</v>
      </c>
      <c r="B464" s="53" t="s">
        <v>225</v>
      </c>
      <c r="C464" s="31">
        <v>1307.95</v>
      </c>
      <c r="D464" s="36">
        <v>1300.6166666666668</v>
      </c>
      <c r="E464" s="36">
        <v>1288.6333333333337</v>
      </c>
      <c r="F464" s="36">
        <v>1269.3166666666668</v>
      </c>
      <c r="G464" s="36">
        <v>1257.3333333333337</v>
      </c>
      <c r="H464" s="36">
        <v>1319.9333333333336</v>
      </c>
      <c r="I464" s="36">
        <v>1331.9166666666667</v>
      </c>
      <c r="J464" s="36">
        <v>1351.2333333333336</v>
      </c>
      <c r="K464" s="31">
        <v>1312.6</v>
      </c>
      <c r="L464" s="31">
        <v>1281.3</v>
      </c>
      <c r="M464" s="31">
        <v>48.68225</v>
      </c>
      <c r="N464" s="1"/>
      <c r="O464" s="1"/>
    </row>
    <row r="465" spans="1:15" ht="12.75" customHeight="1">
      <c r="A465" s="33">
        <v>455</v>
      </c>
      <c r="B465" s="53" t="s">
        <v>498</v>
      </c>
      <c r="C465" s="31">
        <v>1202.35</v>
      </c>
      <c r="D465" s="36">
        <v>1214.8166666666666</v>
      </c>
      <c r="E465" s="36">
        <v>1183.6333333333332</v>
      </c>
      <c r="F465" s="36">
        <v>1164.9166666666665</v>
      </c>
      <c r="G465" s="36">
        <v>1133.7333333333331</v>
      </c>
      <c r="H465" s="36">
        <v>1233.5333333333333</v>
      </c>
      <c r="I465" s="36">
        <v>1264.7166666666667</v>
      </c>
      <c r="J465" s="36">
        <v>1283.4333333333334</v>
      </c>
      <c r="K465" s="31">
        <v>1246</v>
      </c>
      <c r="L465" s="31">
        <v>1196.1</v>
      </c>
      <c r="M465" s="31">
        <v>9.07988</v>
      </c>
      <c r="N465" s="1"/>
      <c r="O465" s="1"/>
    </row>
    <row r="466" spans="1:15" ht="12.75" customHeight="1">
      <c r="A466" s="33">
        <v>456</v>
      </c>
      <c r="B466" s="53" t="s">
        <v>499</v>
      </c>
      <c r="C466" s="31">
        <v>233.1</v>
      </c>
      <c r="D466" s="36">
        <v>233.33333333333334</v>
      </c>
      <c r="E466" s="36">
        <v>230.01666666666668</v>
      </c>
      <c r="F466" s="36">
        <v>226.93333333333334</v>
      </c>
      <c r="G466" s="36">
        <v>223.61666666666667</v>
      </c>
      <c r="H466" s="36">
        <v>236.41666666666669</v>
      </c>
      <c r="I466" s="36">
        <v>239.73333333333335</v>
      </c>
      <c r="J466" s="36">
        <v>242.8166666666667</v>
      </c>
      <c r="K466" s="31">
        <v>236.65</v>
      </c>
      <c r="L466" s="31">
        <v>230.25</v>
      </c>
      <c r="M466" s="31">
        <v>7.39629</v>
      </c>
      <c r="N466" s="1"/>
      <c r="O466" s="1"/>
    </row>
    <row r="467" spans="1:15" ht="12.75" customHeight="1">
      <c r="A467" s="33">
        <v>457</v>
      </c>
      <c r="B467" s="53" t="s">
        <v>203</v>
      </c>
      <c r="C467" s="31">
        <v>769.35</v>
      </c>
      <c r="D467" s="36">
        <v>767.7166666666666</v>
      </c>
      <c r="E467" s="36">
        <v>763.4333333333332</v>
      </c>
      <c r="F467" s="36">
        <v>757.5166666666665</v>
      </c>
      <c r="G467" s="36">
        <v>753.2333333333331</v>
      </c>
      <c r="H467" s="36">
        <v>773.6333333333332</v>
      </c>
      <c r="I467" s="36">
        <v>777.9166666666667</v>
      </c>
      <c r="J467" s="36">
        <v>783.8333333333333</v>
      </c>
      <c r="K467" s="31">
        <v>772</v>
      </c>
      <c r="L467" s="31">
        <v>761.8</v>
      </c>
      <c r="M467" s="31">
        <v>1.65022</v>
      </c>
      <c r="N467" s="1"/>
      <c r="O467" s="1"/>
    </row>
    <row r="468" spans="1:15" ht="12.75" customHeight="1">
      <c r="A468" s="33">
        <v>458</v>
      </c>
      <c r="B468" s="53" t="s">
        <v>500</v>
      </c>
      <c r="C468" s="31">
        <v>4944.8</v>
      </c>
      <c r="D468" s="36">
        <v>5035.583333333333</v>
      </c>
      <c r="E468" s="36">
        <v>4829.216666666666</v>
      </c>
      <c r="F468" s="36">
        <v>4713.633333333333</v>
      </c>
      <c r="G468" s="36">
        <v>4507.266666666666</v>
      </c>
      <c r="H468" s="36">
        <v>5151.166666666666</v>
      </c>
      <c r="I468" s="36">
        <v>5357.533333333333</v>
      </c>
      <c r="J468" s="36">
        <v>5473.116666666666</v>
      </c>
      <c r="K468" s="31">
        <v>5241.95</v>
      </c>
      <c r="L468" s="31">
        <v>4920</v>
      </c>
      <c r="M468" s="31">
        <v>4.80662</v>
      </c>
      <c r="N468" s="1"/>
      <c r="O468" s="1"/>
    </row>
    <row r="469" spans="1:15" ht="12.75" customHeight="1">
      <c r="A469" s="33">
        <v>459</v>
      </c>
      <c r="B469" s="53" t="s">
        <v>501</v>
      </c>
      <c r="C469" s="31">
        <v>4201.6</v>
      </c>
      <c r="D469" s="36">
        <v>4166.8</v>
      </c>
      <c r="E469" s="36">
        <v>4044.8</v>
      </c>
      <c r="F469" s="36">
        <v>3888</v>
      </c>
      <c r="G469" s="36">
        <v>3766</v>
      </c>
      <c r="H469" s="36">
        <v>4323.6</v>
      </c>
      <c r="I469" s="36">
        <v>4445.6</v>
      </c>
      <c r="J469" s="36">
        <v>4602.400000000001</v>
      </c>
      <c r="K469" s="31">
        <v>4288.8</v>
      </c>
      <c r="L469" s="31">
        <v>4010</v>
      </c>
      <c r="M469" s="31">
        <v>6.24812</v>
      </c>
      <c r="N469" s="1"/>
      <c r="O469" s="1"/>
    </row>
    <row r="470" spans="1:15" ht="12.75" customHeight="1">
      <c r="A470" s="33">
        <v>460</v>
      </c>
      <c r="B470" s="53" t="s">
        <v>1109</v>
      </c>
      <c r="C470" s="31">
        <v>1212.4</v>
      </c>
      <c r="D470" s="36">
        <v>1197.4666666666667</v>
      </c>
      <c r="E470" s="36">
        <v>1159.9333333333334</v>
      </c>
      <c r="F470" s="36">
        <v>1107.4666666666667</v>
      </c>
      <c r="G470" s="36">
        <v>1069.9333333333334</v>
      </c>
      <c r="H470" s="36">
        <v>1249.9333333333334</v>
      </c>
      <c r="I470" s="36">
        <v>1287.4666666666667</v>
      </c>
      <c r="J470" s="36">
        <v>1339.9333333333334</v>
      </c>
      <c r="K470" s="31">
        <v>1235</v>
      </c>
      <c r="L470" s="31">
        <v>1145</v>
      </c>
      <c r="M470" s="31">
        <v>107.84467</v>
      </c>
      <c r="N470" s="1"/>
      <c r="O470" s="1"/>
    </row>
    <row r="471" spans="1:15" ht="12.75" customHeight="1">
      <c r="A471" s="33">
        <v>461</v>
      </c>
      <c r="B471" s="53" t="s">
        <v>226</v>
      </c>
      <c r="C471" s="31">
        <v>3333.9</v>
      </c>
      <c r="D471" s="36">
        <v>3311.066666666667</v>
      </c>
      <c r="E471" s="36">
        <v>3274.133333333334</v>
      </c>
      <c r="F471" s="36">
        <v>3214.3666666666672</v>
      </c>
      <c r="G471" s="36">
        <v>3177.4333333333343</v>
      </c>
      <c r="H471" s="36">
        <v>3370.833333333334</v>
      </c>
      <c r="I471" s="36">
        <v>3407.7666666666673</v>
      </c>
      <c r="J471" s="36">
        <v>3467.5333333333338</v>
      </c>
      <c r="K471" s="31">
        <v>3348</v>
      </c>
      <c r="L471" s="31">
        <v>3251.3</v>
      </c>
      <c r="M471" s="31">
        <v>14.04971</v>
      </c>
      <c r="N471" s="1"/>
      <c r="O471" s="1"/>
    </row>
    <row r="472" spans="1:15" ht="12.75" customHeight="1">
      <c r="A472" s="33">
        <v>462</v>
      </c>
      <c r="B472" s="53" t="s">
        <v>227</v>
      </c>
      <c r="C472" s="31">
        <v>2699.95</v>
      </c>
      <c r="D472" s="36">
        <v>2685.1</v>
      </c>
      <c r="E472" s="36">
        <v>2650.2</v>
      </c>
      <c r="F472" s="36">
        <v>2600.45</v>
      </c>
      <c r="G472" s="36">
        <v>2565.5499999999997</v>
      </c>
      <c r="H472" s="36">
        <v>2734.85</v>
      </c>
      <c r="I472" s="36">
        <v>2769.7500000000005</v>
      </c>
      <c r="J472" s="36">
        <v>2819.5</v>
      </c>
      <c r="K472" s="31">
        <v>2720</v>
      </c>
      <c r="L472" s="31">
        <v>2635.35</v>
      </c>
      <c r="M472" s="31">
        <v>1.36934</v>
      </c>
      <c r="N472" s="1"/>
      <c r="O472" s="1"/>
    </row>
    <row r="473" spans="1:15" ht="12.75" customHeight="1">
      <c r="A473" s="33">
        <v>463</v>
      </c>
      <c r="B473" s="53" t="s">
        <v>294</v>
      </c>
      <c r="C473" s="31">
        <v>1338.7</v>
      </c>
      <c r="D473" s="36">
        <v>1350.0166666666667</v>
      </c>
      <c r="E473" s="36">
        <v>1320.0333333333333</v>
      </c>
      <c r="F473" s="36">
        <v>1301.3666666666666</v>
      </c>
      <c r="G473" s="36">
        <v>1271.3833333333332</v>
      </c>
      <c r="H473" s="36">
        <v>1368.6833333333334</v>
      </c>
      <c r="I473" s="36">
        <v>1398.6666666666665</v>
      </c>
      <c r="J473" s="36">
        <v>1417.3333333333335</v>
      </c>
      <c r="K473" s="31">
        <v>1380</v>
      </c>
      <c r="L473" s="31">
        <v>1331.35</v>
      </c>
      <c r="M473" s="31">
        <v>5.7495</v>
      </c>
      <c r="N473" s="1"/>
      <c r="O473" s="1"/>
    </row>
    <row r="474" spans="1:15" ht="12.75" customHeight="1">
      <c r="A474" s="33">
        <v>464</v>
      </c>
      <c r="B474" s="53" t="s">
        <v>228</v>
      </c>
      <c r="C474" s="31">
        <v>4596.65</v>
      </c>
      <c r="D474" s="36">
        <v>4586.983333333333</v>
      </c>
      <c r="E474" s="36">
        <v>4539.7666666666655</v>
      </c>
      <c r="F474" s="36">
        <v>4482.883333333333</v>
      </c>
      <c r="G474" s="36">
        <v>4435.666666666666</v>
      </c>
      <c r="H474" s="36">
        <v>4643.866666666665</v>
      </c>
      <c r="I474" s="36">
        <v>4691.083333333332</v>
      </c>
      <c r="J474" s="36">
        <v>4747.966666666664</v>
      </c>
      <c r="K474" s="31">
        <v>4634.2</v>
      </c>
      <c r="L474" s="31">
        <v>4530.1</v>
      </c>
      <c r="M474" s="31">
        <v>5.00593</v>
      </c>
      <c r="N474" s="1"/>
      <c r="O474" s="1"/>
    </row>
    <row r="475" spans="1:15" ht="12.75" customHeight="1">
      <c r="A475" s="33">
        <v>465</v>
      </c>
      <c r="B475" s="53" t="s">
        <v>295</v>
      </c>
      <c r="C475" s="31">
        <v>38.35</v>
      </c>
      <c r="D475" s="36">
        <v>38.483333333333334</v>
      </c>
      <c r="E475" s="36">
        <v>38.06666666666667</v>
      </c>
      <c r="F475" s="36">
        <v>37.78333333333334</v>
      </c>
      <c r="G475" s="36">
        <v>37.366666666666674</v>
      </c>
      <c r="H475" s="36">
        <v>38.766666666666666</v>
      </c>
      <c r="I475" s="36">
        <v>39.18333333333332</v>
      </c>
      <c r="J475" s="36">
        <v>39.46666666666666</v>
      </c>
      <c r="K475" s="31">
        <v>38.9</v>
      </c>
      <c r="L475" s="31">
        <v>38.2</v>
      </c>
      <c r="M475" s="31">
        <v>54.90718</v>
      </c>
      <c r="N475" s="1"/>
      <c r="O475" s="1"/>
    </row>
    <row r="476" spans="1:15" ht="12.75" customHeight="1">
      <c r="A476" s="33">
        <v>466</v>
      </c>
      <c r="B476" s="53" t="s">
        <v>503</v>
      </c>
      <c r="C476" s="31">
        <v>350.1</v>
      </c>
      <c r="D476" s="36">
        <v>351.93333333333334</v>
      </c>
      <c r="E476" s="36">
        <v>347.4666666666667</v>
      </c>
      <c r="F476" s="36">
        <v>344.83333333333337</v>
      </c>
      <c r="G476" s="36">
        <v>340.36666666666673</v>
      </c>
      <c r="H476" s="36">
        <v>354.56666666666666</v>
      </c>
      <c r="I476" s="36">
        <v>359.03333333333325</v>
      </c>
      <c r="J476" s="36">
        <v>361.66666666666663</v>
      </c>
      <c r="K476" s="31">
        <v>356.4</v>
      </c>
      <c r="L476" s="31">
        <v>349.3</v>
      </c>
      <c r="M476" s="31">
        <v>3.05817</v>
      </c>
      <c r="N476" s="1"/>
      <c r="O476" s="1"/>
    </row>
    <row r="477" spans="1:15" ht="12.75" customHeight="1">
      <c r="A477" s="33">
        <v>467</v>
      </c>
      <c r="B477" s="31" t="s">
        <v>504</v>
      </c>
      <c r="C477" s="36">
        <v>605.1</v>
      </c>
      <c r="D477" s="36">
        <v>601.5666666666667</v>
      </c>
      <c r="E477" s="36">
        <v>590.4333333333334</v>
      </c>
      <c r="F477" s="36">
        <v>575.7666666666667</v>
      </c>
      <c r="G477" s="36">
        <v>564.6333333333333</v>
      </c>
      <c r="H477" s="36">
        <v>616.2333333333335</v>
      </c>
      <c r="I477" s="36">
        <v>627.3666666666669</v>
      </c>
      <c r="J477" s="31">
        <v>642.0333333333335</v>
      </c>
      <c r="K477" s="31">
        <v>612.7</v>
      </c>
      <c r="L477" s="31">
        <v>586.9</v>
      </c>
      <c r="M477" s="53">
        <v>30.39096</v>
      </c>
      <c r="N477" s="1"/>
      <c r="O477" s="1"/>
    </row>
    <row r="478" spans="1:15" ht="12.75" customHeight="1">
      <c r="A478" s="33">
        <v>468</v>
      </c>
      <c r="B478" s="31" t="s">
        <v>296</v>
      </c>
      <c r="C478" s="36">
        <v>3765.1</v>
      </c>
      <c r="D478" s="36">
        <v>3756.85</v>
      </c>
      <c r="E478" s="36">
        <v>3694.2</v>
      </c>
      <c r="F478" s="36">
        <v>3623.2999999999997</v>
      </c>
      <c r="G478" s="36">
        <v>3560.6499999999996</v>
      </c>
      <c r="H478" s="36">
        <v>3827.75</v>
      </c>
      <c r="I478" s="36">
        <v>3890.4000000000005</v>
      </c>
      <c r="J478" s="31">
        <v>3961.3</v>
      </c>
      <c r="K478" s="31">
        <v>3819.5</v>
      </c>
      <c r="L478" s="31">
        <v>3685.95</v>
      </c>
      <c r="M478" s="53">
        <v>4.72768</v>
      </c>
      <c r="N478" s="1"/>
      <c r="O478" s="1"/>
    </row>
    <row r="479" spans="1:15" ht="12.75" customHeight="1">
      <c r="A479" s="33">
        <v>469</v>
      </c>
      <c r="B479" s="31" t="s">
        <v>505</v>
      </c>
      <c r="C479" s="31">
        <v>52.55</v>
      </c>
      <c r="D479" s="36">
        <v>52.68333333333333</v>
      </c>
      <c r="E479" s="36">
        <v>51.96666666666666</v>
      </c>
      <c r="F479" s="36">
        <v>51.38333333333333</v>
      </c>
      <c r="G479" s="36">
        <v>50.666666666666664</v>
      </c>
      <c r="H479" s="36">
        <v>53.26666666666666</v>
      </c>
      <c r="I479" s="36">
        <v>53.98333333333333</v>
      </c>
      <c r="J479" s="36">
        <v>54.566666666666656</v>
      </c>
      <c r="K479" s="31">
        <v>53.4</v>
      </c>
      <c r="L479" s="31">
        <v>52.1</v>
      </c>
      <c r="M479" s="31">
        <v>61.90952</v>
      </c>
      <c r="N479" s="1"/>
      <c r="O479" s="1"/>
    </row>
    <row r="480" spans="1:15" ht="12.75" customHeight="1">
      <c r="A480" s="33">
        <v>470</v>
      </c>
      <c r="B480" s="31" t="s">
        <v>506</v>
      </c>
      <c r="C480" s="36">
        <v>728.05</v>
      </c>
      <c r="D480" s="36">
        <v>731.3000000000001</v>
      </c>
      <c r="E480" s="36">
        <v>720.7500000000001</v>
      </c>
      <c r="F480" s="36">
        <v>713.45</v>
      </c>
      <c r="G480" s="36">
        <v>702.9000000000001</v>
      </c>
      <c r="H480" s="36">
        <v>738.6000000000001</v>
      </c>
      <c r="I480" s="36">
        <v>749.1500000000001</v>
      </c>
      <c r="J480" s="31">
        <v>756.4500000000002</v>
      </c>
      <c r="K480" s="31">
        <v>741.85</v>
      </c>
      <c r="L480" s="31">
        <v>724</v>
      </c>
      <c r="M480" s="53">
        <v>2.75547</v>
      </c>
      <c r="N480" s="1"/>
      <c r="O480" s="1"/>
    </row>
    <row r="481" spans="1:15" ht="12.75" customHeight="1">
      <c r="A481" s="33">
        <v>471</v>
      </c>
      <c r="B481" s="31" t="s">
        <v>232</v>
      </c>
      <c r="C481" s="31">
        <v>510</v>
      </c>
      <c r="D481" s="36">
        <v>511.8833333333334</v>
      </c>
      <c r="E481" s="36">
        <v>503.9666666666668</v>
      </c>
      <c r="F481" s="36">
        <v>497.93333333333345</v>
      </c>
      <c r="G481" s="36">
        <v>490.0166666666669</v>
      </c>
      <c r="H481" s="36">
        <v>517.9166666666667</v>
      </c>
      <c r="I481" s="36">
        <v>525.8333333333334</v>
      </c>
      <c r="J481" s="36">
        <v>531.8666666666667</v>
      </c>
      <c r="K481" s="31">
        <v>519.8</v>
      </c>
      <c r="L481" s="31">
        <v>505.85</v>
      </c>
      <c r="M481" s="31">
        <v>23.98088</v>
      </c>
      <c r="N481" s="1"/>
      <c r="O481" s="1"/>
    </row>
    <row r="482" spans="1:15" ht="12.75" customHeight="1">
      <c r="A482" s="33">
        <v>472</v>
      </c>
      <c r="B482" s="31" t="s">
        <v>507</v>
      </c>
      <c r="C482" s="36">
        <v>913.4</v>
      </c>
      <c r="D482" s="36">
        <v>912.6333333333332</v>
      </c>
      <c r="E482" s="36">
        <v>905.7166666666665</v>
      </c>
      <c r="F482" s="36">
        <v>898.0333333333333</v>
      </c>
      <c r="G482" s="36">
        <v>891.1166666666666</v>
      </c>
      <c r="H482" s="36">
        <v>920.3166666666664</v>
      </c>
      <c r="I482" s="36">
        <v>927.2333333333331</v>
      </c>
      <c r="J482" s="36">
        <v>934.9166666666663</v>
      </c>
      <c r="K482" s="31">
        <v>919.55</v>
      </c>
      <c r="L482" s="31">
        <v>904.95</v>
      </c>
      <c r="M482" s="31">
        <v>0.98923</v>
      </c>
      <c r="N482" s="1"/>
      <c r="O482" s="1"/>
    </row>
    <row r="483" spans="1:15" ht="12.75" customHeight="1">
      <c r="A483" s="33">
        <v>473</v>
      </c>
      <c r="B483" s="31" t="s">
        <v>839</v>
      </c>
      <c r="C483" s="31">
        <v>51.4</v>
      </c>
      <c r="D483" s="36">
        <v>52.15</v>
      </c>
      <c r="E483" s="36">
        <v>50.5</v>
      </c>
      <c r="F483" s="36">
        <v>49.6</v>
      </c>
      <c r="G483" s="36">
        <v>47.95</v>
      </c>
      <c r="H483" s="36">
        <v>53.05</v>
      </c>
      <c r="I483" s="36">
        <v>54.69999999999999</v>
      </c>
      <c r="J483" s="36">
        <v>55.599999999999994</v>
      </c>
      <c r="K483" s="31">
        <v>53.8</v>
      </c>
      <c r="L483" s="31">
        <v>51.25</v>
      </c>
      <c r="M483" s="31">
        <v>81.78591</v>
      </c>
      <c r="N483" s="1"/>
      <c r="O483" s="1"/>
    </row>
    <row r="484" spans="1:15" ht="12.75" customHeight="1">
      <c r="A484" s="33">
        <v>474</v>
      </c>
      <c r="B484" s="31" t="s">
        <v>231</v>
      </c>
      <c r="C484" s="36">
        <v>9709.1</v>
      </c>
      <c r="D484" s="36">
        <v>9653.433333333334</v>
      </c>
      <c r="E484" s="36">
        <v>9581.166666666668</v>
      </c>
      <c r="F484" s="36">
        <v>9453.233333333334</v>
      </c>
      <c r="G484" s="36">
        <v>9380.966666666667</v>
      </c>
      <c r="H484" s="36">
        <v>9781.366666666669</v>
      </c>
      <c r="I484" s="36">
        <v>9853.633333333335</v>
      </c>
      <c r="J484" s="36">
        <v>9981.56666666667</v>
      </c>
      <c r="K484" s="31">
        <v>9725.7</v>
      </c>
      <c r="L484" s="31">
        <v>9525.5</v>
      </c>
      <c r="M484" s="31">
        <v>3.68451</v>
      </c>
      <c r="N484" s="1"/>
      <c r="O484" s="1"/>
    </row>
    <row r="485" spans="1:15" ht="12.75" customHeight="1">
      <c r="A485" s="33">
        <v>475</v>
      </c>
      <c r="B485" s="53" t="s">
        <v>297</v>
      </c>
      <c r="C485" s="31">
        <v>140.7</v>
      </c>
      <c r="D485" s="36">
        <v>140.96666666666667</v>
      </c>
      <c r="E485" s="36">
        <v>138.58333333333334</v>
      </c>
      <c r="F485" s="36">
        <v>136.46666666666667</v>
      </c>
      <c r="G485" s="36">
        <v>134.08333333333334</v>
      </c>
      <c r="H485" s="36">
        <v>143.08333333333334</v>
      </c>
      <c r="I485" s="36">
        <v>145.46666666666667</v>
      </c>
      <c r="J485" s="36">
        <v>147.58333333333334</v>
      </c>
      <c r="K485" s="31">
        <v>143.35</v>
      </c>
      <c r="L485" s="31">
        <v>138.85</v>
      </c>
      <c r="M485" s="31">
        <v>162.1009</v>
      </c>
      <c r="N485" s="1"/>
      <c r="O485" s="1"/>
    </row>
    <row r="486" spans="1:15" ht="12.75" customHeight="1">
      <c r="A486" s="33">
        <v>476</v>
      </c>
      <c r="B486" s="53" t="s">
        <v>230</v>
      </c>
      <c r="C486" s="36">
        <v>1899.8</v>
      </c>
      <c r="D486" s="36">
        <v>1897.55</v>
      </c>
      <c r="E486" s="36">
        <v>1889.3</v>
      </c>
      <c r="F486" s="36">
        <v>1878.8</v>
      </c>
      <c r="G486" s="36">
        <v>1870.55</v>
      </c>
      <c r="H486" s="36">
        <v>1908.05</v>
      </c>
      <c r="I486" s="36">
        <v>1916.3</v>
      </c>
      <c r="J486" s="36">
        <v>1926.8</v>
      </c>
      <c r="K486" s="31">
        <v>1905.8</v>
      </c>
      <c r="L486" s="31">
        <v>1887.05</v>
      </c>
      <c r="M486" s="31">
        <v>2.70122</v>
      </c>
      <c r="N486" s="1"/>
      <c r="O486" s="1"/>
    </row>
    <row r="487" spans="1:15" ht="12.75" customHeight="1">
      <c r="A487" s="33">
        <v>477</v>
      </c>
      <c r="B487" s="53" t="s">
        <v>172</v>
      </c>
      <c r="C487" s="31">
        <v>1177.1</v>
      </c>
      <c r="D487" s="36">
        <v>1175.1166666666666</v>
      </c>
      <c r="E487" s="36">
        <v>1165.2333333333331</v>
      </c>
      <c r="F487" s="36">
        <v>1153.3666666666666</v>
      </c>
      <c r="G487" s="36">
        <v>1143.4833333333331</v>
      </c>
      <c r="H487" s="36">
        <v>1186.9833333333331</v>
      </c>
      <c r="I487" s="36">
        <v>1196.8666666666668</v>
      </c>
      <c r="J487" s="36">
        <v>1208.7333333333331</v>
      </c>
      <c r="K487" s="31">
        <v>1185</v>
      </c>
      <c r="L487" s="31">
        <v>1163.25</v>
      </c>
      <c r="M487" s="31">
        <v>8.19159</v>
      </c>
      <c r="N487" s="1"/>
      <c r="O487" s="1"/>
    </row>
    <row r="488" spans="1:15" ht="12.75" customHeight="1">
      <c r="A488" s="33">
        <v>478</v>
      </c>
      <c r="B488" s="53" t="s">
        <v>840</v>
      </c>
      <c r="C488" s="36">
        <v>333.8</v>
      </c>
      <c r="D488" s="36">
        <v>335.23333333333335</v>
      </c>
      <c r="E488" s="36">
        <v>329.6666666666667</v>
      </c>
      <c r="F488" s="36">
        <v>325.53333333333336</v>
      </c>
      <c r="G488" s="36">
        <v>319.9666666666667</v>
      </c>
      <c r="H488" s="36">
        <v>339.3666666666667</v>
      </c>
      <c r="I488" s="36">
        <v>344.9333333333333</v>
      </c>
      <c r="J488" s="36">
        <v>349.06666666666666</v>
      </c>
      <c r="K488" s="31">
        <v>340.8</v>
      </c>
      <c r="L488" s="31">
        <v>331.1</v>
      </c>
      <c r="M488" s="31">
        <v>4.52524</v>
      </c>
      <c r="N488" s="1"/>
      <c r="O488" s="1"/>
    </row>
    <row r="489" spans="1:15" ht="12.75" customHeight="1">
      <c r="A489" s="33">
        <v>479</v>
      </c>
      <c r="B489" s="53" t="s">
        <v>508</v>
      </c>
      <c r="C489" s="36">
        <v>374.25</v>
      </c>
      <c r="D489" s="36">
        <v>373.05</v>
      </c>
      <c r="E489" s="36">
        <v>368.20000000000005</v>
      </c>
      <c r="F489" s="36">
        <v>362.15000000000003</v>
      </c>
      <c r="G489" s="36">
        <v>357.30000000000007</v>
      </c>
      <c r="H489" s="36">
        <v>379.1</v>
      </c>
      <c r="I489" s="36">
        <v>383.95000000000005</v>
      </c>
      <c r="J489" s="36">
        <v>390</v>
      </c>
      <c r="K489" s="31">
        <v>377.9</v>
      </c>
      <c r="L489" s="31">
        <v>367</v>
      </c>
      <c r="M489" s="31">
        <v>12.95108</v>
      </c>
      <c r="N489" s="1"/>
      <c r="O489" s="1"/>
    </row>
    <row r="490" spans="1:15" ht="12.75" customHeight="1">
      <c r="A490" s="33">
        <v>480</v>
      </c>
      <c r="B490" s="53" t="s">
        <v>509</v>
      </c>
      <c r="C490" s="36">
        <v>510.1</v>
      </c>
      <c r="D490" s="36">
        <v>510.06666666666666</v>
      </c>
      <c r="E490" s="36">
        <v>506.4333333333333</v>
      </c>
      <c r="F490" s="36">
        <v>502.7666666666666</v>
      </c>
      <c r="G490" s="36">
        <v>499.1333333333332</v>
      </c>
      <c r="H490" s="36">
        <v>513.7333333333333</v>
      </c>
      <c r="I490" s="36">
        <v>517.3666666666667</v>
      </c>
      <c r="J490" s="36">
        <v>521.0333333333334</v>
      </c>
      <c r="K490" s="31">
        <v>513.7</v>
      </c>
      <c r="L490" s="31">
        <v>506.4</v>
      </c>
      <c r="M490" s="31">
        <v>1.65667</v>
      </c>
      <c r="N490" s="1"/>
      <c r="O490" s="1"/>
    </row>
    <row r="491" spans="1:15" ht="12.75" customHeight="1">
      <c r="A491" s="33">
        <v>481</v>
      </c>
      <c r="B491" s="53" t="s">
        <v>510</v>
      </c>
      <c r="C491" s="36">
        <v>373.05</v>
      </c>
      <c r="D491" s="36">
        <v>371.25</v>
      </c>
      <c r="E491" s="36">
        <v>368</v>
      </c>
      <c r="F491" s="36">
        <v>362.95</v>
      </c>
      <c r="G491" s="36">
        <v>359.7</v>
      </c>
      <c r="H491" s="36">
        <v>376.3</v>
      </c>
      <c r="I491" s="36">
        <v>379.55</v>
      </c>
      <c r="J491" s="36">
        <v>384.6</v>
      </c>
      <c r="K491" s="31">
        <v>374.5</v>
      </c>
      <c r="L491" s="31">
        <v>366.2</v>
      </c>
      <c r="M491" s="31">
        <v>1.66351</v>
      </c>
      <c r="N491" s="1"/>
      <c r="O491" s="1"/>
    </row>
    <row r="492" spans="1:15" ht="12.75" customHeight="1">
      <c r="A492" s="33">
        <v>482</v>
      </c>
      <c r="B492" s="53" t="s">
        <v>511</v>
      </c>
      <c r="C492" s="36">
        <v>456.1</v>
      </c>
      <c r="D492" s="36">
        <v>456.26666666666665</v>
      </c>
      <c r="E492" s="36">
        <v>451.8833333333333</v>
      </c>
      <c r="F492" s="36">
        <v>447.6666666666667</v>
      </c>
      <c r="G492" s="36">
        <v>443.28333333333336</v>
      </c>
      <c r="H492" s="36">
        <v>460.4833333333333</v>
      </c>
      <c r="I492" s="36">
        <v>464.8666666666666</v>
      </c>
      <c r="J492" s="36">
        <v>469.08333333333326</v>
      </c>
      <c r="K492" s="31">
        <v>460.65</v>
      </c>
      <c r="L492" s="31">
        <v>452.05</v>
      </c>
      <c r="M492" s="31">
        <v>0.76814</v>
      </c>
      <c r="N492" s="1"/>
      <c r="O492" s="1"/>
    </row>
    <row r="493" spans="1:15" ht="12.75" customHeight="1">
      <c r="A493" s="33">
        <v>483</v>
      </c>
      <c r="B493" s="53" t="s">
        <v>512</v>
      </c>
      <c r="C493" s="36">
        <v>549.85</v>
      </c>
      <c r="D493" s="36">
        <v>549.9166666666667</v>
      </c>
      <c r="E493" s="36">
        <v>541.6333333333334</v>
      </c>
      <c r="F493" s="36">
        <v>533.4166666666667</v>
      </c>
      <c r="G493" s="36">
        <v>525.1333333333334</v>
      </c>
      <c r="H493" s="36">
        <v>558.1333333333334</v>
      </c>
      <c r="I493" s="36">
        <v>566.4166666666667</v>
      </c>
      <c r="J493" s="36">
        <v>574.6333333333334</v>
      </c>
      <c r="K493" s="31">
        <v>558.2</v>
      </c>
      <c r="L493" s="31">
        <v>541.7</v>
      </c>
      <c r="M493" s="31">
        <v>3.6989</v>
      </c>
      <c r="N493" s="1"/>
      <c r="O493" s="1"/>
    </row>
    <row r="494" spans="1:15" ht="12.75" customHeight="1">
      <c r="A494" s="33">
        <v>484</v>
      </c>
      <c r="B494" s="53" t="s">
        <v>298</v>
      </c>
      <c r="C494" s="36">
        <v>1493.25</v>
      </c>
      <c r="D494" s="36">
        <v>1488.5166666666667</v>
      </c>
      <c r="E494" s="36">
        <v>1477.7333333333333</v>
      </c>
      <c r="F494" s="36">
        <v>1462.2166666666667</v>
      </c>
      <c r="G494" s="36">
        <v>1451.4333333333334</v>
      </c>
      <c r="H494" s="36">
        <v>1504.0333333333333</v>
      </c>
      <c r="I494" s="36">
        <v>1514.8166666666666</v>
      </c>
      <c r="J494" s="36">
        <v>1530.3333333333333</v>
      </c>
      <c r="K494" s="31">
        <v>1499.3</v>
      </c>
      <c r="L494" s="31">
        <v>1473</v>
      </c>
      <c r="M494" s="31">
        <v>16.85986</v>
      </c>
      <c r="N494" s="1"/>
      <c r="O494" s="1"/>
    </row>
    <row r="495" spans="1:15" ht="12.75" customHeight="1">
      <c r="A495" s="33">
        <v>485</v>
      </c>
      <c r="B495" s="53" t="s">
        <v>513</v>
      </c>
      <c r="C495" s="53">
        <v>1068.4</v>
      </c>
      <c r="D495" s="36">
        <v>1060.1166666666668</v>
      </c>
      <c r="E495" s="36">
        <v>1043.2833333333335</v>
      </c>
      <c r="F495" s="36">
        <v>1018.1666666666667</v>
      </c>
      <c r="G495" s="36">
        <v>1001.3333333333335</v>
      </c>
      <c r="H495" s="36">
        <v>1085.2333333333336</v>
      </c>
      <c r="I495" s="36">
        <v>1102.0666666666666</v>
      </c>
      <c r="J495" s="36">
        <v>1127.1833333333336</v>
      </c>
      <c r="K495" s="31">
        <v>1076.95</v>
      </c>
      <c r="L495" s="31">
        <v>1035</v>
      </c>
      <c r="M495" s="31">
        <v>3.77812</v>
      </c>
      <c r="N495" s="1"/>
      <c r="O495" s="1"/>
    </row>
    <row r="496" spans="1:15" ht="12.75" customHeight="1">
      <c r="A496" s="33">
        <v>486</v>
      </c>
      <c r="B496" s="53" t="s">
        <v>233</v>
      </c>
      <c r="C496" s="53">
        <v>433.05</v>
      </c>
      <c r="D496" s="36">
        <v>435.7166666666667</v>
      </c>
      <c r="E496" s="36">
        <v>424.3833333333334</v>
      </c>
      <c r="F496" s="36">
        <v>415.7166666666667</v>
      </c>
      <c r="G496" s="36">
        <v>404.3833333333334</v>
      </c>
      <c r="H496" s="36">
        <v>444.3833333333334</v>
      </c>
      <c r="I496" s="36">
        <v>455.71666666666664</v>
      </c>
      <c r="J496" s="36">
        <v>464.3833333333334</v>
      </c>
      <c r="K496" s="31">
        <v>447.05</v>
      </c>
      <c r="L496" s="31">
        <v>427.05</v>
      </c>
      <c r="M496" s="31">
        <v>161.55897</v>
      </c>
      <c r="N496" s="1"/>
      <c r="O496" s="1"/>
    </row>
    <row r="497" spans="1:15" ht="12.75" customHeight="1">
      <c r="A497" s="33">
        <v>487</v>
      </c>
      <c r="B497" s="53" t="s">
        <v>514</v>
      </c>
      <c r="C497" s="53">
        <v>784.85</v>
      </c>
      <c r="D497" s="36">
        <v>789.2333333333332</v>
      </c>
      <c r="E497" s="36">
        <v>775.9166666666665</v>
      </c>
      <c r="F497" s="36">
        <v>766.9833333333332</v>
      </c>
      <c r="G497" s="36">
        <v>753.6666666666665</v>
      </c>
      <c r="H497" s="36">
        <v>798.1666666666665</v>
      </c>
      <c r="I497" s="36">
        <v>811.4833333333333</v>
      </c>
      <c r="J497" s="36">
        <v>820.4166666666665</v>
      </c>
      <c r="K497" s="31">
        <v>802.55</v>
      </c>
      <c r="L497" s="31">
        <v>780.3</v>
      </c>
      <c r="M497" s="31">
        <v>3.96287</v>
      </c>
      <c r="N497" s="1"/>
      <c r="O497" s="1"/>
    </row>
    <row r="498" spans="1:15" ht="12.75" customHeight="1">
      <c r="A498" s="33">
        <v>488</v>
      </c>
      <c r="B498" s="53" t="s">
        <v>138</v>
      </c>
      <c r="C498" s="53">
        <v>13.15</v>
      </c>
      <c r="D498" s="36">
        <v>13.166666666666666</v>
      </c>
      <c r="E498" s="36">
        <v>12.933333333333332</v>
      </c>
      <c r="F498" s="36">
        <v>12.716666666666665</v>
      </c>
      <c r="G498" s="36">
        <v>12.48333333333333</v>
      </c>
      <c r="H498" s="36">
        <v>13.383333333333333</v>
      </c>
      <c r="I498" s="36">
        <v>13.616666666666667</v>
      </c>
      <c r="J498" s="36">
        <v>13.833333333333334</v>
      </c>
      <c r="K498" s="31">
        <v>13.4</v>
      </c>
      <c r="L498" s="31">
        <v>12.95</v>
      </c>
      <c r="M498" s="31">
        <v>4559.4166</v>
      </c>
      <c r="N498" s="1"/>
      <c r="O498" s="1"/>
    </row>
    <row r="499" spans="1:15" ht="12.75" customHeight="1">
      <c r="A499" s="33">
        <v>489</v>
      </c>
      <c r="B499" s="53" t="s">
        <v>234</v>
      </c>
      <c r="C499" s="36">
        <v>1320.6</v>
      </c>
      <c r="D499" s="36">
        <v>1314.5333333333333</v>
      </c>
      <c r="E499" s="36">
        <v>1304.4666666666667</v>
      </c>
      <c r="F499" s="36">
        <v>1288.3333333333335</v>
      </c>
      <c r="G499" s="36">
        <v>1278.2666666666669</v>
      </c>
      <c r="H499" s="36">
        <v>1330.6666666666665</v>
      </c>
      <c r="I499" s="36">
        <v>1340.7333333333331</v>
      </c>
      <c r="J499" s="31">
        <v>1356.8666666666663</v>
      </c>
      <c r="K499" s="31">
        <v>1324.6</v>
      </c>
      <c r="L499" s="31">
        <v>1298.4</v>
      </c>
      <c r="M499" s="53">
        <v>12.3251</v>
      </c>
      <c r="N499" s="1"/>
      <c r="O499" s="1"/>
    </row>
    <row r="500" spans="1:15" ht="12.75" customHeight="1">
      <c r="A500" s="33">
        <v>490</v>
      </c>
      <c r="B500" s="53" t="s">
        <v>515</v>
      </c>
      <c r="C500" s="36">
        <v>601.95</v>
      </c>
      <c r="D500" s="36">
        <v>601.9833333333333</v>
      </c>
      <c r="E500" s="36">
        <v>593.9666666666667</v>
      </c>
      <c r="F500" s="36">
        <v>585.9833333333333</v>
      </c>
      <c r="G500" s="36">
        <v>577.9666666666667</v>
      </c>
      <c r="H500" s="36">
        <v>609.9666666666667</v>
      </c>
      <c r="I500" s="36">
        <v>617.9833333333333</v>
      </c>
      <c r="J500" s="31">
        <v>625.9666666666667</v>
      </c>
      <c r="K500" s="31">
        <v>610</v>
      </c>
      <c r="L500" s="31">
        <v>594</v>
      </c>
      <c r="M500" s="53">
        <v>6.54581</v>
      </c>
      <c r="N500" s="1"/>
      <c r="O500" s="1"/>
    </row>
    <row r="501" spans="1:15" ht="12.75" customHeight="1">
      <c r="A501" s="33">
        <v>491</v>
      </c>
      <c r="B501" s="53" t="s">
        <v>841</v>
      </c>
      <c r="C501" s="53">
        <v>146.3</v>
      </c>
      <c r="D501" s="36">
        <v>145.71666666666667</v>
      </c>
      <c r="E501" s="36">
        <v>142.58333333333334</v>
      </c>
      <c r="F501" s="36">
        <v>138.86666666666667</v>
      </c>
      <c r="G501" s="36">
        <v>135.73333333333335</v>
      </c>
      <c r="H501" s="36">
        <v>149.43333333333334</v>
      </c>
      <c r="I501" s="36">
        <v>152.56666666666666</v>
      </c>
      <c r="J501" s="36">
        <v>156.28333333333333</v>
      </c>
      <c r="K501" s="31">
        <v>148.85</v>
      </c>
      <c r="L501" s="31">
        <v>142</v>
      </c>
      <c r="M501" s="31">
        <v>24.58811</v>
      </c>
      <c r="N501" s="1"/>
      <c r="O501" s="1"/>
    </row>
    <row r="502" spans="1:15" ht="12.75" customHeight="1">
      <c r="A502" s="33">
        <v>492</v>
      </c>
      <c r="B502" s="53" t="s">
        <v>516</v>
      </c>
      <c r="C502" s="53">
        <v>839.55</v>
      </c>
      <c r="D502" s="36">
        <v>838.9833333333332</v>
      </c>
      <c r="E502" s="36">
        <v>832.1666666666665</v>
      </c>
      <c r="F502" s="36">
        <v>824.7833333333333</v>
      </c>
      <c r="G502" s="36">
        <v>817.9666666666666</v>
      </c>
      <c r="H502" s="36">
        <v>846.3666666666664</v>
      </c>
      <c r="I502" s="36">
        <v>853.1833333333333</v>
      </c>
      <c r="J502" s="36">
        <v>860.5666666666664</v>
      </c>
      <c r="K502" s="31">
        <v>845.8</v>
      </c>
      <c r="L502" s="31">
        <v>831.6</v>
      </c>
      <c r="M502" s="31">
        <v>1.03288</v>
      </c>
      <c r="N502" s="1"/>
      <c r="O502" s="1"/>
    </row>
    <row r="503" spans="1:15" ht="12.75" customHeight="1">
      <c r="A503" s="33">
        <v>493</v>
      </c>
      <c r="B503" s="53" t="s">
        <v>299</v>
      </c>
      <c r="C503" s="36">
        <v>1510.35</v>
      </c>
      <c r="D503" s="36">
        <v>1501.8166666666666</v>
      </c>
      <c r="E503" s="36">
        <v>1479.7333333333331</v>
      </c>
      <c r="F503" s="36">
        <v>1449.1166666666666</v>
      </c>
      <c r="G503" s="36">
        <v>1427.033333333333</v>
      </c>
      <c r="H503" s="36">
        <v>1532.4333333333332</v>
      </c>
      <c r="I503" s="36">
        <v>1554.5166666666667</v>
      </c>
      <c r="J503" s="31">
        <v>1585.1333333333332</v>
      </c>
      <c r="K503" s="31">
        <v>1523.9</v>
      </c>
      <c r="L503" s="31">
        <v>1471.2</v>
      </c>
      <c r="M503" s="53">
        <v>1.39601</v>
      </c>
      <c r="N503" s="1"/>
      <c r="O503" s="1"/>
    </row>
    <row r="504" spans="1:15" ht="12.75" customHeight="1">
      <c r="A504" s="33">
        <v>494</v>
      </c>
      <c r="B504" s="53" t="s">
        <v>235</v>
      </c>
      <c r="C504" s="53">
        <v>464.45</v>
      </c>
      <c r="D504" s="36">
        <v>462.6833333333334</v>
      </c>
      <c r="E504" s="36">
        <v>457.8666666666668</v>
      </c>
      <c r="F504" s="36">
        <v>451.2833333333334</v>
      </c>
      <c r="G504" s="36">
        <v>446.4666666666668</v>
      </c>
      <c r="H504" s="36">
        <v>469.26666666666677</v>
      </c>
      <c r="I504" s="36">
        <v>474.08333333333337</v>
      </c>
      <c r="J504" s="36">
        <v>480.66666666666674</v>
      </c>
      <c r="K504" s="31">
        <v>467.5</v>
      </c>
      <c r="L504" s="31">
        <v>456.1</v>
      </c>
      <c r="M504" s="31">
        <v>73.10736</v>
      </c>
      <c r="N504" s="1"/>
      <c r="O504" s="1"/>
    </row>
    <row r="505" spans="1:15" ht="12.75" customHeight="1">
      <c r="A505" s="33">
        <v>495</v>
      </c>
      <c r="B505" s="199" t="s">
        <v>300</v>
      </c>
      <c r="C505" s="199">
        <v>22.65</v>
      </c>
      <c r="D505" s="200">
        <v>22.8</v>
      </c>
      <c r="E505" s="200">
        <v>22.450000000000003</v>
      </c>
      <c r="F505" s="200">
        <v>22.250000000000004</v>
      </c>
      <c r="G505" s="200">
        <v>21.900000000000006</v>
      </c>
      <c r="H505" s="200">
        <v>23</v>
      </c>
      <c r="I505" s="200">
        <v>23.35</v>
      </c>
      <c r="J505" s="200">
        <v>23.549999999999997</v>
      </c>
      <c r="K505" s="201">
        <v>23.15</v>
      </c>
      <c r="L505" s="201">
        <v>22.6</v>
      </c>
      <c r="M505" s="201">
        <v>1515.89896</v>
      </c>
      <c r="N505" s="1"/>
      <c r="O505" s="1"/>
    </row>
    <row r="506" spans="1:15" ht="12.75" customHeight="1">
      <c r="A506" s="33">
        <v>496</v>
      </c>
      <c r="B506" s="372" t="s">
        <v>517</v>
      </c>
      <c r="C506" s="372">
        <v>13404.9</v>
      </c>
      <c r="D506" s="373">
        <v>13328.783333333335</v>
      </c>
      <c r="E506" s="373">
        <v>13208.56666666667</v>
      </c>
      <c r="F506" s="373">
        <v>13012.233333333335</v>
      </c>
      <c r="G506" s="373">
        <v>12892.01666666667</v>
      </c>
      <c r="H506" s="373">
        <v>13525.116666666669</v>
      </c>
      <c r="I506" s="373">
        <v>13645.333333333332</v>
      </c>
      <c r="J506" s="373">
        <v>13841.666666666668</v>
      </c>
      <c r="K506" s="374">
        <v>13449</v>
      </c>
      <c r="L506" s="374">
        <v>13132.45</v>
      </c>
      <c r="M506" s="374">
        <v>0.18235</v>
      </c>
      <c r="N506" s="1"/>
      <c r="O506" s="1"/>
    </row>
    <row r="507" spans="1:15" ht="12.75" customHeight="1">
      <c r="A507" s="33">
        <v>497</v>
      </c>
      <c r="B507" s="214" t="s">
        <v>236</v>
      </c>
      <c r="C507" s="214">
        <v>133.05</v>
      </c>
      <c r="D507" s="215">
        <v>132.63333333333333</v>
      </c>
      <c r="E507" s="215">
        <v>130.66666666666666</v>
      </c>
      <c r="F507" s="215">
        <v>128.28333333333333</v>
      </c>
      <c r="G507" s="215">
        <v>126.31666666666666</v>
      </c>
      <c r="H507" s="215">
        <v>135.01666666666665</v>
      </c>
      <c r="I507" s="215">
        <v>136.98333333333335</v>
      </c>
      <c r="J507" s="215">
        <v>139.36666666666665</v>
      </c>
      <c r="K507" s="213">
        <v>134.6</v>
      </c>
      <c r="L507" s="213">
        <v>130.25</v>
      </c>
      <c r="M507" s="213">
        <v>87.65244</v>
      </c>
      <c r="N507" s="198"/>
      <c r="O507" s="198"/>
    </row>
    <row r="508" spans="1:15" ht="12.75" customHeight="1">
      <c r="A508" s="33">
        <v>498</v>
      </c>
      <c r="B508" s="376" t="s">
        <v>518</v>
      </c>
      <c r="C508" s="376">
        <v>640.15</v>
      </c>
      <c r="D508" s="376">
        <v>641.8333333333334</v>
      </c>
      <c r="E508" s="376">
        <v>625.6666666666667</v>
      </c>
      <c r="F508" s="376">
        <v>611.1833333333334</v>
      </c>
      <c r="G508" s="376">
        <v>595.0166666666668</v>
      </c>
      <c r="H508" s="376">
        <v>656.3166666666667</v>
      </c>
      <c r="I508" s="376">
        <v>672.4833333333335</v>
      </c>
      <c r="J508" s="376">
        <v>686.9666666666667</v>
      </c>
      <c r="K508" s="376">
        <v>658</v>
      </c>
      <c r="L508" s="376">
        <v>627.35</v>
      </c>
      <c r="M508" s="376">
        <v>25.98575</v>
      </c>
      <c r="N508" s="198"/>
      <c r="O508" s="198"/>
    </row>
    <row r="509" spans="1:15" ht="12.75" customHeight="1">
      <c r="A509" s="371">
        <v>499</v>
      </c>
      <c r="B509" s="384" t="s">
        <v>301</v>
      </c>
      <c r="C509" s="384">
        <v>195.2</v>
      </c>
      <c r="D509" s="384">
        <v>193.35</v>
      </c>
      <c r="E509" s="384">
        <v>190.85</v>
      </c>
      <c r="F509" s="384">
        <v>186.5</v>
      </c>
      <c r="G509" s="384">
        <v>184</v>
      </c>
      <c r="H509" s="384">
        <v>197.7</v>
      </c>
      <c r="I509" s="384">
        <v>200.2</v>
      </c>
      <c r="J509" s="384">
        <v>204.54999999999998</v>
      </c>
      <c r="K509" s="384">
        <v>195.85</v>
      </c>
      <c r="L509" s="384">
        <v>189</v>
      </c>
      <c r="M509" s="384">
        <v>354.78593</v>
      </c>
      <c r="N509" s="198"/>
      <c r="O509" s="198"/>
    </row>
    <row r="510" spans="1:15" ht="12.75" customHeight="1">
      <c r="A510" s="375">
        <v>500</v>
      </c>
      <c r="B510" s="376" t="s">
        <v>237</v>
      </c>
      <c r="C510" s="376">
        <v>1009</v>
      </c>
      <c r="D510" s="376">
        <v>1001.7166666666667</v>
      </c>
      <c r="E510" s="376">
        <v>991.4333333333334</v>
      </c>
      <c r="F510" s="376">
        <v>973.8666666666667</v>
      </c>
      <c r="G510" s="376">
        <v>963.5833333333334</v>
      </c>
      <c r="H510" s="376">
        <v>1019.2833333333334</v>
      </c>
      <c r="I510" s="376">
        <v>1029.5666666666666</v>
      </c>
      <c r="J510" s="376">
        <v>1047.1333333333334</v>
      </c>
      <c r="K510" s="376">
        <v>1012</v>
      </c>
      <c r="L510" s="376">
        <v>984.15</v>
      </c>
      <c r="M510" s="376">
        <v>16.081</v>
      </c>
      <c r="N510" s="198"/>
      <c r="O510" s="198"/>
    </row>
    <row r="511" spans="1:15" ht="12.75" customHeight="1">
      <c r="A511" s="375">
        <v>501</v>
      </c>
      <c r="B511" s="385" t="s">
        <v>1110</v>
      </c>
      <c r="C511" s="385">
        <v>2401.9</v>
      </c>
      <c r="D511" s="385">
        <v>2385.2999999999997</v>
      </c>
      <c r="E511" s="385">
        <v>2356.5999999999995</v>
      </c>
      <c r="F511" s="385">
        <v>2311.2999999999997</v>
      </c>
      <c r="G511" s="385">
        <v>2282.5999999999995</v>
      </c>
      <c r="H511" s="385">
        <v>2430.5999999999995</v>
      </c>
      <c r="I511" s="385">
        <v>2459.2999999999993</v>
      </c>
      <c r="J511" s="385">
        <v>2504.5999999999995</v>
      </c>
      <c r="K511" s="385">
        <v>2414</v>
      </c>
      <c r="L511" s="385">
        <v>2340</v>
      </c>
      <c r="M511" s="385">
        <v>0.80758</v>
      </c>
      <c r="N511" s="198"/>
      <c r="O511" s="198"/>
    </row>
    <row r="512" spans="14:15" ht="12.75" customHeight="1">
      <c r="N512" s="198"/>
      <c r="O512" s="198"/>
    </row>
    <row r="513" spans="14:15" ht="12.75" customHeight="1">
      <c r="N513" s="1"/>
      <c r="O513" s="1"/>
    </row>
    <row r="514" spans="14:15" ht="12.75" customHeight="1">
      <c r="N514" s="198"/>
      <c r="O514" s="198"/>
    </row>
    <row r="515" spans="14:15" ht="12.75" customHeight="1">
      <c r="N515" s="198"/>
      <c r="O515" s="198"/>
    </row>
    <row r="516" spans="2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2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2:15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60" t="s">
        <v>519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4" t="s">
        <v>238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4" t="s">
        <v>239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4" t="s">
        <v>240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4" t="s">
        <v>241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4" t="s">
        <v>242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4" t="s">
        <v>244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4" t="s">
        <v>245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4" t="s">
        <v>246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4" t="s">
        <v>247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4" t="s">
        <v>248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4" t="s">
        <v>249</v>
      </c>
      <c r="N530" s="1"/>
      <c r="O530" s="1"/>
    </row>
    <row r="531" spans="1:15" ht="12.75" customHeight="1">
      <c r="A531" s="64" t="s">
        <v>250</v>
      </c>
      <c r="N531" s="1"/>
      <c r="O531" s="1"/>
    </row>
    <row r="532" spans="1:15" ht="12.75" customHeight="1">
      <c r="A532" s="64" t="s">
        <v>251</v>
      </c>
      <c r="N532" s="1"/>
      <c r="O532" s="1"/>
    </row>
    <row r="533" spans="1:15" ht="12.75" customHeight="1">
      <c r="A533" s="64" t="s">
        <v>252</v>
      </c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rintOptions/>
  <pageMargins left="0.7" right="0.7" top="0.75" bottom="0.75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2"/>
  <sheetViews>
    <sheetView zoomScale="85" zoomScaleNormal="85" workbookViewId="0" topLeftCell="A1">
      <pane ySplit="9" topLeftCell="A10" activePane="bottomLeft" state="frozen"/>
      <selection pane="bottomLeft" activeCell="A10" sqref="A10"/>
    </sheetView>
  </sheetViews>
  <sheetFormatPr defaultColWidth="14.421875" defaultRowHeight="15" customHeight="1"/>
  <cols>
    <col min="1" max="1" width="12.140625" style="83" customWidth="1"/>
    <col min="2" max="2" width="14.28125" style="32" customWidth="1"/>
    <col min="3" max="3" width="28.28125" style="31" customWidth="1"/>
    <col min="4" max="4" width="55.7109375" style="31" customWidth="1"/>
    <col min="5" max="5" width="12.421875" style="31" customWidth="1"/>
    <col min="6" max="6" width="13.140625" style="84" customWidth="1"/>
    <col min="7" max="7" width="9.57421875" style="32" customWidth="1"/>
    <col min="8" max="8" width="10.28125" style="32" customWidth="1"/>
    <col min="9" max="9" width="9.28125" style="0" customWidth="1"/>
    <col min="10" max="10" width="14.28125" style="0" customWidth="1"/>
    <col min="11" max="28" width="9.28125" style="0" customWidth="1"/>
  </cols>
  <sheetData>
    <row r="1" spans="1:28" ht="12" customHeight="1">
      <c r="A1" s="68" t="s">
        <v>306</v>
      </c>
      <c r="B1" s="69"/>
      <c r="C1" s="70"/>
      <c r="D1" s="71"/>
      <c r="E1" s="69"/>
      <c r="F1" s="69"/>
      <c r="G1" s="69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2.75" customHeight="1">
      <c r="A2" s="73"/>
      <c r="B2" s="74"/>
      <c r="C2" s="75"/>
      <c r="D2" s="76"/>
      <c r="E2" s="74"/>
      <c r="F2" s="74"/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2.75" customHeight="1">
      <c r="A3" s="73"/>
      <c r="B3" s="74"/>
      <c r="C3" s="75"/>
      <c r="D3" s="76"/>
      <c r="E3" s="74"/>
      <c r="F3" s="74"/>
      <c r="G3" s="74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2.75" customHeight="1">
      <c r="A4" s="73"/>
      <c r="B4" s="74"/>
      <c r="C4" s="75"/>
      <c r="D4" s="76"/>
      <c r="E4" s="74"/>
      <c r="F4" s="74"/>
      <c r="G4" s="74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ht="6" customHeight="1">
      <c r="A5" s="397"/>
      <c r="B5" s="398"/>
      <c r="C5" s="397"/>
      <c r="D5" s="398"/>
      <c r="E5" s="69"/>
      <c r="F5" s="69"/>
      <c r="G5" s="69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ht="26.25" customHeight="1">
      <c r="A6" s="72"/>
      <c r="B6" s="77"/>
      <c r="C6" s="65"/>
      <c r="D6" s="65"/>
      <c r="E6" s="23" t="s">
        <v>305</v>
      </c>
      <c r="F6" s="69"/>
      <c r="G6" s="69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16.5" customHeight="1">
      <c r="A7" s="78" t="s">
        <v>520</v>
      </c>
      <c r="B7" s="399" t="s">
        <v>521</v>
      </c>
      <c r="C7" s="399"/>
      <c r="D7" s="7">
        <f>Main!B10</f>
        <v>45429</v>
      </c>
      <c r="E7" s="79"/>
      <c r="F7" s="69"/>
      <c r="G7" s="80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ht="12.75" customHeight="1">
      <c r="A8" s="68"/>
      <c r="B8" s="69"/>
      <c r="C8" s="70"/>
      <c r="D8" s="71"/>
      <c r="E8" s="79"/>
      <c r="F8" s="79"/>
      <c r="G8" s="79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51">
      <c r="A9" s="81" t="s">
        <v>522</v>
      </c>
      <c r="B9" s="82" t="s">
        <v>523</v>
      </c>
      <c r="C9" s="82" t="s">
        <v>524</v>
      </c>
      <c r="D9" s="82" t="s">
        <v>525</v>
      </c>
      <c r="E9" s="82" t="s">
        <v>526</v>
      </c>
      <c r="F9" s="82" t="s">
        <v>527</v>
      </c>
      <c r="G9" s="82" t="s">
        <v>528</v>
      </c>
      <c r="H9" s="82" t="s">
        <v>529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83">
        <v>45428</v>
      </c>
      <c r="B10" s="32">
        <v>544072</v>
      </c>
      <c r="C10" s="31" t="s">
        <v>1111</v>
      </c>
      <c r="D10" s="31" t="s">
        <v>1112</v>
      </c>
      <c r="E10" s="31" t="s">
        <v>531</v>
      </c>
      <c r="F10" s="84">
        <v>64000</v>
      </c>
      <c r="G10" s="32">
        <v>118.75</v>
      </c>
      <c r="H10" s="32" t="s">
        <v>326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.75" customHeight="1">
      <c r="A11" s="83">
        <v>45428</v>
      </c>
      <c r="B11" s="32">
        <v>544072</v>
      </c>
      <c r="C11" s="31" t="s">
        <v>1111</v>
      </c>
      <c r="D11" s="31" t="s">
        <v>1113</v>
      </c>
      <c r="E11" s="31" t="s">
        <v>530</v>
      </c>
      <c r="F11" s="84">
        <v>48000</v>
      </c>
      <c r="G11" s="32">
        <v>118.75</v>
      </c>
      <c r="H11" s="32" t="s">
        <v>326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83">
        <v>45428</v>
      </c>
      <c r="B12" s="32">
        <v>501430</v>
      </c>
      <c r="C12" s="31" t="s">
        <v>1114</v>
      </c>
      <c r="D12" s="31" t="s">
        <v>1115</v>
      </c>
      <c r="E12" s="31" t="s">
        <v>530</v>
      </c>
      <c r="F12" s="84">
        <v>2700</v>
      </c>
      <c r="G12" s="32">
        <v>2089.37</v>
      </c>
      <c r="H12" s="32" t="s">
        <v>326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83">
        <v>45428</v>
      </c>
      <c r="B13" s="32">
        <v>540829</v>
      </c>
      <c r="C13" s="31" t="s">
        <v>1023</v>
      </c>
      <c r="D13" s="31" t="s">
        <v>1024</v>
      </c>
      <c r="E13" s="31" t="s">
        <v>531</v>
      </c>
      <c r="F13" s="84">
        <v>24092</v>
      </c>
      <c r="G13" s="32">
        <v>11.02</v>
      </c>
      <c r="H13" s="32" t="s">
        <v>326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83">
        <v>45428</v>
      </c>
      <c r="B14" s="32">
        <v>531460</v>
      </c>
      <c r="C14" s="31" t="s">
        <v>1116</v>
      </c>
      <c r="D14" s="31" t="s">
        <v>1117</v>
      </c>
      <c r="E14" s="31" t="s">
        <v>530</v>
      </c>
      <c r="F14" s="84">
        <v>55000</v>
      </c>
      <c r="G14" s="32">
        <v>12.4</v>
      </c>
      <c r="H14" s="32" t="s">
        <v>326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2.75" customHeight="1">
      <c r="A15" s="83">
        <v>45428</v>
      </c>
      <c r="B15" s="32">
        <v>531460</v>
      </c>
      <c r="C15" s="31" t="s">
        <v>1116</v>
      </c>
      <c r="D15" s="31" t="s">
        <v>1117</v>
      </c>
      <c r="E15" s="31" t="s">
        <v>530</v>
      </c>
      <c r="F15" s="84">
        <v>35000</v>
      </c>
      <c r="G15" s="32">
        <v>12.9</v>
      </c>
      <c r="H15" s="32" t="s">
        <v>326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12.75" customHeight="1">
      <c r="A16" s="83">
        <v>45428</v>
      </c>
      <c r="B16" s="32">
        <v>543713</v>
      </c>
      <c r="C16" s="31" t="s">
        <v>1118</v>
      </c>
      <c r="D16" s="31" t="s">
        <v>1119</v>
      </c>
      <c r="E16" s="31" t="s">
        <v>531</v>
      </c>
      <c r="F16" s="84">
        <v>150000</v>
      </c>
      <c r="G16" s="32">
        <v>140.74</v>
      </c>
      <c r="H16" s="32" t="s">
        <v>326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.75" customHeight="1">
      <c r="A17" s="83">
        <v>45428</v>
      </c>
      <c r="B17" s="32">
        <v>537707</v>
      </c>
      <c r="C17" s="31" t="s">
        <v>966</v>
      </c>
      <c r="D17" s="31" t="s">
        <v>1025</v>
      </c>
      <c r="E17" s="31" t="s">
        <v>531</v>
      </c>
      <c r="F17" s="84">
        <v>60000</v>
      </c>
      <c r="G17" s="32">
        <v>20.9</v>
      </c>
      <c r="H17" s="32" t="s">
        <v>326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.75" customHeight="1">
      <c r="A18" s="83">
        <v>45428</v>
      </c>
      <c r="B18" s="32">
        <v>537707</v>
      </c>
      <c r="C18" s="31" t="s">
        <v>966</v>
      </c>
      <c r="D18" s="31" t="s">
        <v>967</v>
      </c>
      <c r="E18" s="31" t="s">
        <v>530</v>
      </c>
      <c r="F18" s="84">
        <v>65711</v>
      </c>
      <c r="G18" s="32">
        <v>20.9</v>
      </c>
      <c r="H18" s="32" t="s">
        <v>326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.75" customHeight="1">
      <c r="A19" s="83">
        <v>45428</v>
      </c>
      <c r="B19" s="32">
        <v>537707</v>
      </c>
      <c r="C19" s="31" t="s">
        <v>966</v>
      </c>
      <c r="D19" s="31" t="s">
        <v>967</v>
      </c>
      <c r="E19" s="31" t="s">
        <v>531</v>
      </c>
      <c r="F19" s="84">
        <v>45721</v>
      </c>
      <c r="G19" s="32">
        <v>20.9</v>
      </c>
      <c r="H19" s="32" t="s">
        <v>326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.75" customHeight="1">
      <c r="A20" s="83">
        <v>45428</v>
      </c>
      <c r="B20" s="32">
        <v>543895</v>
      </c>
      <c r="C20" s="31" t="s">
        <v>1120</v>
      </c>
      <c r="D20" s="31" t="s">
        <v>1121</v>
      </c>
      <c r="E20" s="31" t="s">
        <v>531</v>
      </c>
      <c r="F20" s="84">
        <v>85000</v>
      </c>
      <c r="G20" s="32">
        <v>285.47</v>
      </c>
      <c r="H20" s="32" t="s">
        <v>326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.75" customHeight="1">
      <c r="A21" s="83">
        <v>45428</v>
      </c>
      <c r="B21" s="32">
        <v>544173</v>
      </c>
      <c r="C21" s="31" t="s">
        <v>999</v>
      </c>
      <c r="D21" s="31" t="s">
        <v>848</v>
      </c>
      <c r="E21" s="31" t="s">
        <v>530</v>
      </c>
      <c r="F21" s="84">
        <v>40000</v>
      </c>
      <c r="G21" s="32">
        <v>147</v>
      </c>
      <c r="H21" s="32" t="s">
        <v>326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.75" customHeight="1">
      <c r="A22" s="83">
        <v>45428</v>
      </c>
      <c r="B22" s="32">
        <v>544173</v>
      </c>
      <c r="C22" s="31" t="s">
        <v>999</v>
      </c>
      <c r="D22" s="31" t="s">
        <v>1000</v>
      </c>
      <c r="E22" s="31" t="s">
        <v>530</v>
      </c>
      <c r="F22" s="84">
        <v>35000</v>
      </c>
      <c r="G22" s="32">
        <v>147</v>
      </c>
      <c r="H22" s="32" t="s">
        <v>326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.75" customHeight="1">
      <c r="A23" s="83">
        <v>45428</v>
      </c>
      <c r="B23" s="32">
        <v>544156</v>
      </c>
      <c r="C23" s="31" t="s">
        <v>1027</v>
      </c>
      <c r="D23" s="31" t="s">
        <v>1122</v>
      </c>
      <c r="E23" s="31" t="s">
        <v>530</v>
      </c>
      <c r="F23" s="84">
        <v>27000</v>
      </c>
      <c r="G23" s="32">
        <v>35</v>
      </c>
      <c r="H23" s="32" t="s">
        <v>326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.75" customHeight="1">
      <c r="A24" s="83">
        <v>45428</v>
      </c>
      <c r="B24" s="32">
        <v>544156</v>
      </c>
      <c r="C24" s="31" t="s">
        <v>1027</v>
      </c>
      <c r="D24" s="31" t="s">
        <v>1123</v>
      </c>
      <c r="E24" s="31" t="s">
        <v>531</v>
      </c>
      <c r="F24" s="84">
        <v>27000</v>
      </c>
      <c r="G24" s="32">
        <v>35.01</v>
      </c>
      <c r="H24" s="32" t="s">
        <v>326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.75" customHeight="1">
      <c r="A25" s="83">
        <v>45428</v>
      </c>
      <c r="B25" s="32">
        <v>544156</v>
      </c>
      <c r="C25" s="31" t="s">
        <v>1027</v>
      </c>
      <c r="D25" s="31" t="s">
        <v>1123</v>
      </c>
      <c r="E25" s="31" t="s">
        <v>530</v>
      </c>
      <c r="F25" s="84">
        <v>3000</v>
      </c>
      <c r="G25" s="32">
        <v>36</v>
      </c>
      <c r="H25" s="32" t="s">
        <v>326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ht="12.75" customHeight="1">
      <c r="A26" s="83">
        <v>45428</v>
      </c>
      <c r="B26" s="32">
        <v>543520</v>
      </c>
      <c r="C26" s="31" t="s">
        <v>1124</v>
      </c>
      <c r="D26" s="31" t="s">
        <v>1125</v>
      </c>
      <c r="E26" s="31" t="s">
        <v>531</v>
      </c>
      <c r="F26" s="84">
        <v>75000</v>
      </c>
      <c r="G26" s="32">
        <v>44.08</v>
      </c>
      <c r="H26" s="32" t="s">
        <v>326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12.75" customHeight="1">
      <c r="A27" s="83">
        <v>45428</v>
      </c>
      <c r="B27" s="32">
        <v>513309</v>
      </c>
      <c r="C27" s="31" t="s">
        <v>1028</v>
      </c>
      <c r="D27" s="31" t="s">
        <v>1000</v>
      </c>
      <c r="E27" s="31" t="s">
        <v>530</v>
      </c>
      <c r="F27" s="84">
        <v>32009</v>
      </c>
      <c r="G27" s="32">
        <v>17.14</v>
      </c>
      <c r="H27" s="32" t="s">
        <v>326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.75" customHeight="1">
      <c r="A28" s="83">
        <v>45428</v>
      </c>
      <c r="B28" s="32">
        <v>513309</v>
      </c>
      <c r="C28" s="31" t="s">
        <v>1028</v>
      </c>
      <c r="D28" s="31" t="s">
        <v>1000</v>
      </c>
      <c r="E28" s="31" t="s">
        <v>531</v>
      </c>
      <c r="F28" s="84">
        <v>32009</v>
      </c>
      <c r="G28" s="32">
        <v>17.13</v>
      </c>
      <c r="H28" s="32" t="s">
        <v>326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.75" customHeight="1">
      <c r="A29" s="83">
        <v>45428</v>
      </c>
      <c r="B29" s="32">
        <v>513309</v>
      </c>
      <c r="C29" s="31" t="s">
        <v>1028</v>
      </c>
      <c r="D29" s="31" t="s">
        <v>1126</v>
      </c>
      <c r="E29" s="31" t="s">
        <v>531</v>
      </c>
      <c r="F29" s="84">
        <v>100000</v>
      </c>
      <c r="G29" s="32">
        <v>16.98</v>
      </c>
      <c r="H29" s="32" t="s">
        <v>326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.75" customHeight="1">
      <c r="A30" s="83">
        <v>45428</v>
      </c>
      <c r="B30" s="32">
        <v>513309</v>
      </c>
      <c r="C30" s="31" t="s">
        <v>1028</v>
      </c>
      <c r="D30" s="31" t="s">
        <v>1029</v>
      </c>
      <c r="E30" s="31" t="s">
        <v>530</v>
      </c>
      <c r="F30" s="84">
        <v>68165</v>
      </c>
      <c r="G30" s="32">
        <v>17</v>
      </c>
      <c r="H30" s="32" t="s">
        <v>326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.75" customHeight="1">
      <c r="A31" s="83">
        <v>45428</v>
      </c>
      <c r="B31" s="32">
        <v>513337</v>
      </c>
      <c r="C31" s="31" t="s">
        <v>906</v>
      </c>
      <c r="D31" s="31" t="s">
        <v>1030</v>
      </c>
      <c r="E31" s="31" t="s">
        <v>531</v>
      </c>
      <c r="F31" s="84">
        <v>500000</v>
      </c>
      <c r="G31" s="32">
        <v>23.74</v>
      </c>
      <c r="H31" s="32" t="s">
        <v>326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.75" customHeight="1">
      <c r="A32" s="83">
        <v>45428</v>
      </c>
      <c r="B32" s="32">
        <v>544163</v>
      </c>
      <c r="C32" s="31" t="s">
        <v>1127</v>
      </c>
      <c r="D32" s="31" t="s">
        <v>1128</v>
      </c>
      <c r="E32" s="31" t="s">
        <v>531</v>
      </c>
      <c r="F32" s="84">
        <v>24000</v>
      </c>
      <c r="G32" s="32">
        <v>142.39</v>
      </c>
      <c r="H32" s="32" t="s">
        <v>326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.75" customHeight="1">
      <c r="A33" s="83">
        <v>45428</v>
      </c>
      <c r="B33" s="32">
        <v>517423</v>
      </c>
      <c r="C33" s="31" t="s">
        <v>1129</v>
      </c>
      <c r="D33" s="31" t="s">
        <v>1130</v>
      </c>
      <c r="E33" s="31" t="s">
        <v>530</v>
      </c>
      <c r="F33" s="84">
        <v>16656</v>
      </c>
      <c r="G33" s="32">
        <v>123.7</v>
      </c>
      <c r="H33" s="32" t="s">
        <v>326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.75" customHeight="1">
      <c r="A34" s="83">
        <v>45428</v>
      </c>
      <c r="B34" s="32">
        <v>542924</v>
      </c>
      <c r="C34" s="31" t="s">
        <v>1131</v>
      </c>
      <c r="D34" s="31" t="s">
        <v>1132</v>
      </c>
      <c r="E34" s="31" t="s">
        <v>530</v>
      </c>
      <c r="F34" s="84">
        <v>70000</v>
      </c>
      <c r="G34" s="32">
        <v>7.9</v>
      </c>
      <c r="H34" s="32" t="s">
        <v>326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.75" customHeight="1">
      <c r="A35" s="83">
        <v>45428</v>
      </c>
      <c r="B35" s="32">
        <v>542924</v>
      </c>
      <c r="C35" s="31" t="s">
        <v>1131</v>
      </c>
      <c r="D35" s="31" t="s">
        <v>1133</v>
      </c>
      <c r="E35" s="31" t="s">
        <v>531</v>
      </c>
      <c r="F35" s="84">
        <v>206500</v>
      </c>
      <c r="G35" s="32">
        <v>8</v>
      </c>
      <c r="H35" s="32" t="s">
        <v>326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12.75" customHeight="1">
      <c r="A36" s="83">
        <v>45428</v>
      </c>
      <c r="B36" s="32">
        <v>542924</v>
      </c>
      <c r="C36" s="31" t="s">
        <v>1131</v>
      </c>
      <c r="D36" s="31" t="s">
        <v>1133</v>
      </c>
      <c r="E36" s="31" t="s">
        <v>530</v>
      </c>
      <c r="F36" s="84">
        <v>7000</v>
      </c>
      <c r="G36" s="32">
        <v>8.16</v>
      </c>
      <c r="H36" s="32" t="s">
        <v>326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.75" customHeight="1">
      <c r="A37" s="83">
        <v>45428</v>
      </c>
      <c r="B37" s="32">
        <v>542924</v>
      </c>
      <c r="C37" s="31" t="s">
        <v>1131</v>
      </c>
      <c r="D37" s="31" t="s">
        <v>1134</v>
      </c>
      <c r="E37" s="31" t="s">
        <v>530</v>
      </c>
      <c r="F37" s="84">
        <v>147000</v>
      </c>
      <c r="G37" s="32">
        <v>8.09</v>
      </c>
      <c r="H37" s="32" t="s">
        <v>326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.75" customHeight="1">
      <c r="A38" s="83">
        <v>45428</v>
      </c>
      <c r="B38" s="32">
        <v>542924</v>
      </c>
      <c r="C38" s="31" t="s">
        <v>1131</v>
      </c>
      <c r="D38" s="31" t="s">
        <v>1134</v>
      </c>
      <c r="E38" s="31" t="s">
        <v>531</v>
      </c>
      <c r="F38" s="84">
        <v>3500</v>
      </c>
      <c r="G38" s="32">
        <v>8.16</v>
      </c>
      <c r="H38" s="32" t="s">
        <v>326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.75" customHeight="1">
      <c r="A39" s="83">
        <v>45428</v>
      </c>
      <c r="B39" s="32">
        <v>542924</v>
      </c>
      <c r="C39" s="31" t="s">
        <v>1131</v>
      </c>
      <c r="D39" s="31" t="s">
        <v>1135</v>
      </c>
      <c r="E39" s="31" t="s">
        <v>530</v>
      </c>
      <c r="F39" s="84">
        <v>84000</v>
      </c>
      <c r="G39" s="32">
        <v>7.9</v>
      </c>
      <c r="H39" s="32" t="s">
        <v>326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.75" customHeight="1">
      <c r="A40" s="83">
        <v>45428</v>
      </c>
      <c r="B40" s="32">
        <v>541161</v>
      </c>
      <c r="C40" s="31" t="s">
        <v>1136</v>
      </c>
      <c r="D40" s="31" t="s">
        <v>1137</v>
      </c>
      <c r="E40" s="31" t="s">
        <v>531</v>
      </c>
      <c r="F40" s="84">
        <v>7800000</v>
      </c>
      <c r="G40" s="32">
        <v>1.72</v>
      </c>
      <c r="H40" s="32" t="s">
        <v>326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ht="12.75" customHeight="1">
      <c r="A41" s="83">
        <v>45428</v>
      </c>
      <c r="B41" s="32">
        <v>503669</v>
      </c>
      <c r="C41" s="31" t="s">
        <v>1138</v>
      </c>
      <c r="D41" s="31" t="s">
        <v>1139</v>
      </c>
      <c r="E41" s="31" t="s">
        <v>531</v>
      </c>
      <c r="F41" s="84">
        <v>53291</v>
      </c>
      <c r="G41" s="32">
        <v>27.05</v>
      </c>
      <c r="H41" s="32" t="s">
        <v>326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ht="12.75" customHeight="1">
      <c r="A42" s="83">
        <v>45428</v>
      </c>
      <c r="B42" s="32">
        <v>532397</v>
      </c>
      <c r="C42" s="31" t="s">
        <v>1033</v>
      </c>
      <c r="D42" s="31" t="s">
        <v>1035</v>
      </c>
      <c r="E42" s="31" t="s">
        <v>530</v>
      </c>
      <c r="F42" s="84">
        <v>458480</v>
      </c>
      <c r="G42" s="32">
        <v>9.29</v>
      </c>
      <c r="H42" s="32" t="s">
        <v>326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2.75" customHeight="1">
      <c r="A43" s="83">
        <v>45428</v>
      </c>
      <c r="B43" s="32">
        <v>532397</v>
      </c>
      <c r="C43" s="31" t="s">
        <v>1033</v>
      </c>
      <c r="D43" s="31" t="s">
        <v>1034</v>
      </c>
      <c r="E43" s="31" t="s">
        <v>531</v>
      </c>
      <c r="F43" s="84">
        <v>460000</v>
      </c>
      <c r="G43" s="32">
        <v>9.27</v>
      </c>
      <c r="H43" s="32" t="s">
        <v>326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8" ht="12.75" customHeight="1">
      <c r="A44" s="83">
        <v>45428</v>
      </c>
      <c r="B44" s="32">
        <v>540360</v>
      </c>
      <c r="C44" s="31" t="s">
        <v>1036</v>
      </c>
      <c r="D44" s="31" t="s">
        <v>848</v>
      </c>
      <c r="E44" s="31" t="s">
        <v>530</v>
      </c>
      <c r="F44" s="84">
        <v>535621</v>
      </c>
      <c r="G44" s="32">
        <v>3.65</v>
      </c>
      <c r="H44" s="32" t="s">
        <v>326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28" ht="12.75" customHeight="1">
      <c r="A45" s="83">
        <v>45428</v>
      </c>
      <c r="B45" s="32">
        <v>535910</v>
      </c>
      <c r="C45" s="31" t="s">
        <v>1140</v>
      </c>
      <c r="D45" s="31" t="s">
        <v>1141</v>
      </c>
      <c r="E45" s="31" t="s">
        <v>530</v>
      </c>
      <c r="F45" s="84">
        <v>200000</v>
      </c>
      <c r="G45" s="32">
        <v>157.5</v>
      </c>
      <c r="H45" s="32" t="s">
        <v>326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28" ht="12.75" customHeight="1">
      <c r="A46" s="83">
        <v>45428</v>
      </c>
      <c r="B46" s="32">
        <v>535910</v>
      </c>
      <c r="C46" s="31" t="s">
        <v>1140</v>
      </c>
      <c r="D46" s="31" t="s">
        <v>1142</v>
      </c>
      <c r="E46" s="31" t="s">
        <v>530</v>
      </c>
      <c r="F46" s="84">
        <v>464</v>
      </c>
      <c r="G46" s="32">
        <v>158</v>
      </c>
      <c r="H46" s="32" t="s">
        <v>326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ht="12.75" customHeight="1">
      <c r="A47" s="83">
        <v>45428</v>
      </c>
      <c r="B47" s="32">
        <v>535910</v>
      </c>
      <c r="C47" s="31" t="s">
        <v>1140</v>
      </c>
      <c r="D47" s="31" t="s">
        <v>1142</v>
      </c>
      <c r="E47" s="31" t="s">
        <v>531</v>
      </c>
      <c r="F47" s="84">
        <v>200464</v>
      </c>
      <c r="G47" s="32">
        <v>157.51</v>
      </c>
      <c r="H47" s="32" t="s">
        <v>326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28" ht="12.75" customHeight="1">
      <c r="A48" s="83">
        <v>45428</v>
      </c>
      <c r="B48" s="32">
        <v>531832</v>
      </c>
      <c r="C48" s="31" t="s">
        <v>1143</v>
      </c>
      <c r="D48" s="31" t="s">
        <v>1144</v>
      </c>
      <c r="E48" s="31" t="s">
        <v>531</v>
      </c>
      <c r="F48" s="84">
        <v>50000</v>
      </c>
      <c r="G48" s="32">
        <v>13</v>
      </c>
      <c r="H48" s="32" t="s">
        <v>326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1:28" ht="12.75" customHeight="1">
      <c r="A49" s="83">
        <v>45428</v>
      </c>
      <c r="B49" s="32">
        <v>531832</v>
      </c>
      <c r="C49" s="31" t="s">
        <v>1143</v>
      </c>
      <c r="D49" s="31" t="s">
        <v>1024</v>
      </c>
      <c r="E49" s="31" t="s">
        <v>530</v>
      </c>
      <c r="F49" s="84">
        <v>76529</v>
      </c>
      <c r="G49" s="32">
        <v>12.99</v>
      </c>
      <c r="H49" s="32" t="s">
        <v>326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1:28" ht="12.75" customHeight="1">
      <c r="A50" s="83">
        <v>45428</v>
      </c>
      <c r="B50" s="32">
        <v>523242</v>
      </c>
      <c r="C50" s="31" t="s">
        <v>1037</v>
      </c>
      <c r="D50" s="31" t="s">
        <v>1145</v>
      </c>
      <c r="E50" s="31" t="s">
        <v>530</v>
      </c>
      <c r="F50" s="84">
        <v>250000</v>
      </c>
      <c r="G50" s="32">
        <v>6.12</v>
      </c>
      <c r="H50" s="32" t="s">
        <v>326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1:28" ht="12.75" customHeight="1">
      <c r="A51" s="83">
        <v>45428</v>
      </c>
      <c r="B51" s="32">
        <v>523242</v>
      </c>
      <c r="C51" s="31" t="s">
        <v>1037</v>
      </c>
      <c r="D51" s="31" t="s">
        <v>1146</v>
      </c>
      <c r="E51" s="31" t="s">
        <v>530</v>
      </c>
      <c r="F51" s="84">
        <v>300000</v>
      </c>
      <c r="G51" s="32">
        <v>6.12</v>
      </c>
      <c r="H51" s="32" t="s">
        <v>326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1:28" ht="12.75" customHeight="1">
      <c r="A52" s="83">
        <v>45428</v>
      </c>
      <c r="B52" s="32">
        <v>523242</v>
      </c>
      <c r="C52" s="31" t="s">
        <v>1037</v>
      </c>
      <c r="D52" s="31" t="s">
        <v>1147</v>
      </c>
      <c r="E52" s="31" t="s">
        <v>530</v>
      </c>
      <c r="F52" s="84">
        <v>250000</v>
      </c>
      <c r="G52" s="32">
        <v>6.12</v>
      </c>
      <c r="H52" s="32" t="s">
        <v>326</v>
      </c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1:28" ht="12.75" customHeight="1">
      <c r="A53" s="83">
        <v>45428</v>
      </c>
      <c r="B53" s="32">
        <v>523242</v>
      </c>
      <c r="C53" s="31" t="s">
        <v>1037</v>
      </c>
      <c r="D53" s="31" t="s">
        <v>1148</v>
      </c>
      <c r="E53" s="31" t="s">
        <v>531</v>
      </c>
      <c r="F53" s="84">
        <v>800000</v>
      </c>
      <c r="G53" s="32">
        <v>6.12</v>
      </c>
      <c r="H53" s="32" t="s">
        <v>326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1:28" ht="12.75" customHeight="1">
      <c r="A54" s="83">
        <v>45428</v>
      </c>
      <c r="B54" s="32">
        <v>543522</v>
      </c>
      <c r="C54" s="31" t="s">
        <v>1149</v>
      </c>
      <c r="D54" s="31" t="s">
        <v>1150</v>
      </c>
      <c r="E54" s="31" t="s">
        <v>531</v>
      </c>
      <c r="F54" s="84">
        <v>165000</v>
      </c>
      <c r="G54" s="32">
        <v>49.39</v>
      </c>
      <c r="H54" s="32" t="s">
        <v>326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1:28" ht="12.75" customHeight="1">
      <c r="A55" s="83">
        <v>45428</v>
      </c>
      <c r="B55" s="32">
        <v>543522</v>
      </c>
      <c r="C55" s="31" t="s">
        <v>1149</v>
      </c>
      <c r="D55" s="31" t="s">
        <v>1151</v>
      </c>
      <c r="E55" s="31" t="s">
        <v>530</v>
      </c>
      <c r="F55" s="84">
        <v>30000</v>
      </c>
      <c r="G55" s="32">
        <v>49.39</v>
      </c>
      <c r="H55" s="32" t="s">
        <v>326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1:28" ht="12.75" customHeight="1">
      <c r="A56" s="83">
        <v>45428</v>
      </c>
      <c r="B56" s="32">
        <v>543522</v>
      </c>
      <c r="C56" s="31" t="s">
        <v>1149</v>
      </c>
      <c r="D56" s="31" t="s">
        <v>1152</v>
      </c>
      <c r="E56" s="31" t="s">
        <v>530</v>
      </c>
      <c r="F56" s="84">
        <v>30000</v>
      </c>
      <c r="G56" s="32">
        <v>49.44</v>
      </c>
      <c r="H56" s="32" t="s">
        <v>326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1:28" ht="12.75" customHeight="1">
      <c r="A57" s="83">
        <v>45428</v>
      </c>
      <c r="B57" s="32">
        <v>540198</v>
      </c>
      <c r="C57" s="31" t="s">
        <v>1038</v>
      </c>
      <c r="D57" s="31" t="s">
        <v>1039</v>
      </c>
      <c r="E57" s="31" t="s">
        <v>531</v>
      </c>
      <c r="F57" s="84">
        <v>27408</v>
      </c>
      <c r="G57" s="32">
        <v>42.57</v>
      </c>
      <c r="H57" s="32" t="s">
        <v>326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1:28" ht="12.75" customHeight="1">
      <c r="A58" s="83">
        <v>45428</v>
      </c>
      <c r="B58" s="32">
        <v>519191</v>
      </c>
      <c r="C58" s="31" t="s">
        <v>938</v>
      </c>
      <c r="D58" s="31" t="s">
        <v>1153</v>
      </c>
      <c r="E58" s="31" t="s">
        <v>531</v>
      </c>
      <c r="F58" s="84">
        <v>98456</v>
      </c>
      <c r="G58" s="32">
        <v>8.73</v>
      </c>
      <c r="H58" s="32" t="s">
        <v>326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1:28" ht="12.75" customHeight="1">
      <c r="A59" s="83">
        <v>45428</v>
      </c>
      <c r="B59" s="32">
        <v>519191</v>
      </c>
      <c r="C59" s="31" t="s">
        <v>938</v>
      </c>
      <c r="D59" s="31" t="s">
        <v>1154</v>
      </c>
      <c r="E59" s="31" t="s">
        <v>530</v>
      </c>
      <c r="F59" s="84">
        <v>72105</v>
      </c>
      <c r="G59" s="32">
        <v>8.81</v>
      </c>
      <c r="H59" s="32" t="s">
        <v>326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1:28" ht="12.75" customHeight="1">
      <c r="A60" s="83">
        <v>45428</v>
      </c>
      <c r="B60" s="32">
        <v>531893</v>
      </c>
      <c r="C60" s="31" t="s">
        <v>1040</v>
      </c>
      <c r="D60" s="31" t="s">
        <v>1155</v>
      </c>
      <c r="E60" s="31" t="s">
        <v>531</v>
      </c>
      <c r="F60" s="84">
        <v>12500000</v>
      </c>
      <c r="G60" s="32">
        <v>1.55</v>
      </c>
      <c r="H60" s="32" t="s">
        <v>326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1:28" ht="12.75" customHeight="1">
      <c r="A61" s="83">
        <v>45428</v>
      </c>
      <c r="B61" s="32">
        <v>531893</v>
      </c>
      <c r="C61" s="31" t="s">
        <v>1040</v>
      </c>
      <c r="D61" s="31" t="s">
        <v>1030</v>
      </c>
      <c r="E61" s="31" t="s">
        <v>530</v>
      </c>
      <c r="F61" s="84">
        <v>9500000</v>
      </c>
      <c r="G61" s="32">
        <v>1.55</v>
      </c>
      <c r="H61" s="32" t="s">
        <v>326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1:28" ht="12.75" customHeight="1">
      <c r="A62" s="83">
        <v>45428</v>
      </c>
      <c r="B62" s="32">
        <v>531893</v>
      </c>
      <c r="C62" s="31" t="s">
        <v>1040</v>
      </c>
      <c r="D62" s="31" t="s">
        <v>1156</v>
      </c>
      <c r="E62" s="31" t="s">
        <v>530</v>
      </c>
      <c r="F62" s="84">
        <v>4393685</v>
      </c>
      <c r="G62" s="32">
        <v>1.55</v>
      </c>
      <c r="H62" s="32" t="s">
        <v>326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1:28" ht="12.75" customHeight="1">
      <c r="A63" s="83">
        <v>45428</v>
      </c>
      <c r="B63" s="32">
        <v>531893</v>
      </c>
      <c r="C63" s="31" t="s">
        <v>1040</v>
      </c>
      <c r="D63" s="31" t="s">
        <v>1156</v>
      </c>
      <c r="E63" s="31" t="s">
        <v>531</v>
      </c>
      <c r="F63" s="84">
        <v>4393685</v>
      </c>
      <c r="G63" s="32">
        <v>1.55</v>
      </c>
      <c r="H63" s="32" t="s">
        <v>326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1:28" ht="12.75" customHeight="1">
      <c r="A64" s="83">
        <v>45428</v>
      </c>
      <c r="B64" s="32">
        <v>544074</v>
      </c>
      <c r="C64" s="31" t="s">
        <v>1157</v>
      </c>
      <c r="D64" s="31" t="s">
        <v>1158</v>
      </c>
      <c r="E64" s="31" t="s">
        <v>531</v>
      </c>
      <c r="F64" s="84">
        <v>46800</v>
      </c>
      <c r="G64" s="32">
        <v>241.78</v>
      </c>
      <c r="H64" s="32" t="s">
        <v>326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1:28" ht="12.75" customHeight="1">
      <c r="A65" s="83">
        <v>45428</v>
      </c>
      <c r="B65" s="32">
        <v>538975</v>
      </c>
      <c r="C65" s="31" t="s">
        <v>1159</v>
      </c>
      <c r="D65" s="31" t="s">
        <v>1160</v>
      </c>
      <c r="E65" s="31" t="s">
        <v>531</v>
      </c>
      <c r="F65" s="84">
        <v>4400000</v>
      </c>
      <c r="G65" s="32">
        <v>0.35</v>
      </c>
      <c r="H65" s="32" t="s">
        <v>326</v>
      </c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1:28" ht="12.75" customHeight="1">
      <c r="A66" s="83">
        <v>45428</v>
      </c>
      <c r="B66" s="32">
        <v>539584</v>
      </c>
      <c r="C66" s="31" t="s">
        <v>870</v>
      </c>
      <c r="D66" s="31" t="s">
        <v>1041</v>
      </c>
      <c r="E66" s="31" t="s">
        <v>531</v>
      </c>
      <c r="F66" s="84">
        <v>1200000</v>
      </c>
      <c r="G66" s="32">
        <v>0.63</v>
      </c>
      <c r="H66" s="32" t="s">
        <v>326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1:28" ht="12.75" customHeight="1">
      <c r="A67" s="83">
        <v>45428</v>
      </c>
      <c r="B67" s="32">
        <v>533001</v>
      </c>
      <c r="C67" s="31" t="s">
        <v>1161</v>
      </c>
      <c r="D67" s="31" t="s">
        <v>1162</v>
      </c>
      <c r="E67" s="31" t="s">
        <v>530</v>
      </c>
      <c r="F67" s="84">
        <v>67011</v>
      </c>
      <c r="G67" s="32">
        <v>115.35</v>
      </c>
      <c r="H67" s="32" t="s">
        <v>326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</row>
    <row r="68" spans="1:28" ht="12.75" customHeight="1">
      <c r="A68" s="83">
        <v>45428</v>
      </c>
      <c r="B68" s="32">
        <v>533001</v>
      </c>
      <c r="C68" s="31" t="s">
        <v>1161</v>
      </c>
      <c r="D68" s="31" t="s">
        <v>1163</v>
      </c>
      <c r="E68" s="31" t="s">
        <v>531</v>
      </c>
      <c r="F68" s="84">
        <v>90000</v>
      </c>
      <c r="G68" s="32">
        <v>115.36</v>
      </c>
      <c r="H68" s="32" t="s">
        <v>326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</row>
    <row r="69" spans="1:28" ht="12.75" customHeight="1">
      <c r="A69" s="83">
        <v>45428</v>
      </c>
      <c r="B69" s="32">
        <v>543924</v>
      </c>
      <c r="C69" s="31" t="s">
        <v>1042</v>
      </c>
      <c r="D69" s="31" t="s">
        <v>1164</v>
      </c>
      <c r="E69" s="31" t="s">
        <v>531</v>
      </c>
      <c r="F69" s="84">
        <v>10000</v>
      </c>
      <c r="G69" s="32">
        <v>68.4</v>
      </c>
      <c r="H69" s="32" t="s">
        <v>326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</row>
    <row r="70" spans="1:28" ht="12.75" customHeight="1">
      <c r="A70" s="83">
        <v>45428</v>
      </c>
      <c r="B70" s="32">
        <v>544171</v>
      </c>
      <c r="C70" s="31" t="s">
        <v>1043</v>
      </c>
      <c r="D70" s="31" t="s">
        <v>1165</v>
      </c>
      <c r="E70" s="31" t="s">
        <v>530</v>
      </c>
      <c r="F70" s="84">
        <v>80000</v>
      </c>
      <c r="G70" s="32">
        <v>125</v>
      </c>
      <c r="H70" s="32" t="s">
        <v>326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</row>
    <row r="71" spans="1:28" ht="12.75" customHeight="1">
      <c r="A71" s="83">
        <v>45428</v>
      </c>
      <c r="B71" s="32">
        <v>544171</v>
      </c>
      <c r="C71" s="31" t="s">
        <v>1043</v>
      </c>
      <c r="D71" s="31" t="s">
        <v>848</v>
      </c>
      <c r="E71" s="31" t="s">
        <v>531</v>
      </c>
      <c r="F71" s="84">
        <v>126400</v>
      </c>
      <c r="G71" s="32">
        <v>125</v>
      </c>
      <c r="H71" s="32" t="s">
        <v>326</v>
      </c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</row>
    <row r="72" spans="1:28" ht="12.75" customHeight="1">
      <c r="A72" s="83">
        <v>45428</v>
      </c>
      <c r="B72" s="32">
        <v>517548</v>
      </c>
      <c r="C72" s="31" t="s">
        <v>1044</v>
      </c>
      <c r="D72" s="31" t="s">
        <v>1166</v>
      </c>
      <c r="E72" s="31" t="s">
        <v>530</v>
      </c>
      <c r="F72" s="84">
        <v>100000</v>
      </c>
      <c r="G72" s="32">
        <v>2.86</v>
      </c>
      <c r="H72" s="32" t="s">
        <v>326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</row>
    <row r="73" spans="1:28" ht="12.75" customHeight="1">
      <c r="A73" s="83">
        <v>45428</v>
      </c>
      <c r="B73" s="32">
        <v>543274</v>
      </c>
      <c r="C73" s="31" t="s">
        <v>1045</v>
      </c>
      <c r="D73" s="31" t="s">
        <v>1167</v>
      </c>
      <c r="E73" s="31" t="s">
        <v>531</v>
      </c>
      <c r="F73" s="84">
        <v>139500</v>
      </c>
      <c r="G73" s="32">
        <v>5.62</v>
      </c>
      <c r="H73" s="32" t="s">
        <v>326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</row>
    <row r="74" spans="1:28" ht="12.75" customHeight="1">
      <c r="A74" s="83">
        <v>45428</v>
      </c>
      <c r="B74" s="32">
        <v>511447</v>
      </c>
      <c r="C74" s="31" t="s">
        <v>1168</v>
      </c>
      <c r="D74" s="31" t="s">
        <v>1169</v>
      </c>
      <c r="E74" s="31" t="s">
        <v>531</v>
      </c>
      <c r="F74" s="84">
        <v>1774621</v>
      </c>
      <c r="G74" s="32">
        <v>2.43</v>
      </c>
      <c r="H74" s="32" t="s">
        <v>326</v>
      </c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</row>
    <row r="75" spans="1:28" ht="12.75" customHeight="1">
      <c r="A75" s="83">
        <v>45428</v>
      </c>
      <c r="B75" s="32">
        <v>511447</v>
      </c>
      <c r="C75" s="31" t="s">
        <v>1168</v>
      </c>
      <c r="D75" s="31" t="s">
        <v>1169</v>
      </c>
      <c r="E75" s="31" t="s">
        <v>530</v>
      </c>
      <c r="F75" s="84">
        <v>15000</v>
      </c>
      <c r="G75" s="32">
        <v>2.43</v>
      </c>
      <c r="H75" s="32" t="s">
        <v>326</v>
      </c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</row>
    <row r="76" spans="1:28" ht="12.75" customHeight="1">
      <c r="A76" s="83">
        <v>45428</v>
      </c>
      <c r="B76" s="32">
        <v>521005</v>
      </c>
      <c r="C76" s="31" t="s">
        <v>1046</v>
      </c>
      <c r="D76" s="31" t="s">
        <v>1170</v>
      </c>
      <c r="E76" s="31" t="s">
        <v>531</v>
      </c>
      <c r="F76" s="84">
        <v>74800</v>
      </c>
      <c r="G76" s="32">
        <v>102.2</v>
      </c>
      <c r="H76" s="32" t="s">
        <v>326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</row>
    <row r="77" spans="1:28" ht="12.75" customHeight="1">
      <c r="A77" s="83">
        <v>45428</v>
      </c>
      <c r="B77" s="32">
        <v>543616</v>
      </c>
      <c r="C77" s="31" t="s">
        <v>1171</v>
      </c>
      <c r="D77" s="31" t="s">
        <v>1172</v>
      </c>
      <c r="E77" s="31" t="s">
        <v>531</v>
      </c>
      <c r="F77" s="84">
        <v>63000</v>
      </c>
      <c r="G77" s="32">
        <v>178.75</v>
      </c>
      <c r="H77" s="32" t="s">
        <v>326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</row>
    <row r="78" spans="1:28" ht="12.75" customHeight="1">
      <c r="A78" s="83">
        <v>45428</v>
      </c>
      <c r="B78" s="32">
        <v>500421</v>
      </c>
      <c r="C78" s="31" t="s">
        <v>1173</v>
      </c>
      <c r="D78" s="31" t="s">
        <v>1174</v>
      </c>
      <c r="E78" s="31" t="s">
        <v>531</v>
      </c>
      <c r="F78" s="84">
        <v>500087</v>
      </c>
      <c r="G78" s="32">
        <v>18.2</v>
      </c>
      <c r="H78" s="32" t="s">
        <v>326</v>
      </c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</row>
    <row r="79" spans="1:28" ht="12.75" customHeight="1">
      <c r="A79" s="83">
        <v>45428</v>
      </c>
      <c r="B79" s="32">
        <v>544168</v>
      </c>
      <c r="C79" s="31" t="s">
        <v>1175</v>
      </c>
      <c r="D79" s="31" t="s">
        <v>1176</v>
      </c>
      <c r="E79" s="31" t="s">
        <v>531</v>
      </c>
      <c r="F79" s="84">
        <v>43000</v>
      </c>
      <c r="G79" s="32">
        <v>145.35</v>
      </c>
      <c r="H79" s="32" t="s">
        <v>326</v>
      </c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</row>
    <row r="80" spans="1:28" ht="12.75" customHeight="1">
      <c r="A80" s="83">
        <v>45428</v>
      </c>
      <c r="B80" s="32">
        <v>544168</v>
      </c>
      <c r="C80" s="31" t="s">
        <v>1175</v>
      </c>
      <c r="D80" s="31" t="s">
        <v>1177</v>
      </c>
      <c r="E80" s="31" t="s">
        <v>531</v>
      </c>
      <c r="F80" s="84">
        <v>26000</v>
      </c>
      <c r="G80" s="32">
        <v>143.1</v>
      </c>
      <c r="H80" s="32" t="s">
        <v>326</v>
      </c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</row>
    <row r="81" spans="1:28" ht="12.75" customHeight="1">
      <c r="A81" s="83">
        <v>45428</v>
      </c>
      <c r="B81" s="32">
        <v>544168</v>
      </c>
      <c r="C81" s="31" t="s">
        <v>1175</v>
      </c>
      <c r="D81" s="31" t="s">
        <v>1025</v>
      </c>
      <c r="E81" s="31" t="s">
        <v>530</v>
      </c>
      <c r="F81" s="84">
        <v>68000</v>
      </c>
      <c r="G81" s="32">
        <v>144.7</v>
      </c>
      <c r="H81" s="32" t="s">
        <v>326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</row>
    <row r="82" spans="1:28" ht="12.75" customHeight="1">
      <c r="A82" s="83">
        <v>45428</v>
      </c>
      <c r="B82" s="32">
        <v>544168</v>
      </c>
      <c r="C82" s="31" t="s">
        <v>1175</v>
      </c>
      <c r="D82" s="31" t="s">
        <v>848</v>
      </c>
      <c r="E82" s="31" t="s">
        <v>530</v>
      </c>
      <c r="F82" s="84">
        <v>100000</v>
      </c>
      <c r="G82" s="32">
        <v>141.92</v>
      </c>
      <c r="H82" s="32" t="s">
        <v>326</v>
      </c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</row>
    <row r="83" spans="1:28" ht="12.75" customHeight="1">
      <c r="A83" s="83">
        <v>45428</v>
      </c>
      <c r="B83" s="32">
        <v>544168</v>
      </c>
      <c r="C83" s="31" t="s">
        <v>1175</v>
      </c>
      <c r="D83" s="31" t="s">
        <v>1025</v>
      </c>
      <c r="E83" s="31" t="s">
        <v>531</v>
      </c>
      <c r="F83" s="84">
        <v>3000</v>
      </c>
      <c r="G83" s="32">
        <v>147.82</v>
      </c>
      <c r="H83" s="32" t="s">
        <v>326</v>
      </c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</row>
    <row r="84" spans="1:28" ht="12.75" customHeight="1">
      <c r="A84" s="83">
        <v>45428</v>
      </c>
      <c r="B84" s="32">
        <v>544168</v>
      </c>
      <c r="C84" s="31" t="s">
        <v>1175</v>
      </c>
      <c r="D84" s="31" t="s">
        <v>1005</v>
      </c>
      <c r="E84" s="31" t="s">
        <v>530</v>
      </c>
      <c r="F84" s="84">
        <v>25000</v>
      </c>
      <c r="G84" s="32">
        <v>145.52</v>
      </c>
      <c r="H84" s="32" t="s">
        <v>326</v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</row>
    <row r="85" spans="1:28" ht="12.75" customHeight="1">
      <c r="A85" s="83">
        <v>45428</v>
      </c>
      <c r="B85" s="32">
        <v>544168</v>
      </c>
      <c r="C85" s="31" t="s">
        <v>1175</v>
      </c>
      <c r="D85" s="31" t="s">
        <v>1178</v>
      </c>
      <c r="E85" s="31" t="s">
        <v>531</v>
      </c>
      <c r="F85" s="84">
        <v>37000</v>
      </c>
      <c r="G85" s="32">
        <v>145.76</v>
      </c>
      <c r="H85" s="32" t="s">
        <v>326</v>
      </c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</row>
    <row r="86" spans="1:28" ht="12.75" customHeight="1">
      <c r="A86" s="83">
        <v>45428</v>
      </c>
      <c r="B86" s="32">
        <v>544168</v>
      </c>
      <c r="C86" s="31" t="s">
        <v>1175</v>
      </c>
      <c r="D86" s="31" t="s">
        <v>1178</v>
      </c>
      <c r="E86" s="31" t="s">
        <v>530</v>
      </c>
      <c r="F86" s="84">
        <v>37000</v>
      </c>
      <c r="G86" s="32">
        <v>146.8</v>
      </c>
      <c r="H86" s="32" t="s">
        <v>326</v>
      </c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</row>
    <row r="87" spans="1:28" ht="12.75" customHeight="1">
      <c r="A87" s="83">
        <v>45428</v>
      </c>
      <c r="B87" s="32">
        <v>544168</v>
      </c>
      <c r="C87" s="31" t="s">
        <v>1175</v>
      </c>
      <c r="D87" s="31" t="s">
        <v>1179</v>
      </c>
      <c r="E87" s="31" t="s">
        <v>531</v>
      </c>
      <c r="F87" s="84">
        <v>36000</v>
      </c>
      <c r="G87" s="32">
        <v>141.2</v>
      </c>
      <c r="H87" s="32" t="s">
        <v>326</v>
      </c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</row>
    <row r="88" spans="1:28" ht="12.75" customHeight="1">
      <c r="A88" s="83">
        <v>45428</v>
      </c>
      <c r="B88" s="32">
        <v>544168</v>
      </c>
      <c r="C88" s="31" t="s">
        <v>1175</v>
      </c>
      <c r="D88" s="31" t="s">
        <v>1179</v>
      </c>
      <c r="E88" s="31" t="s">
        <v>530</v>
      </c>
      <c r="F88" s="84">
        <v>18000</v>
      </c>
      <c r="G88" s="32">
        <v>155</v>
      </c>
      <c r="H88" s="32" t="s">
        <v>326</v>
      </c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</row>
    <row r="89" spans="1:28" ht="12.75" customHeight="1">
      <c r="A89" s="83">
        <v>45428</v>
      </c>
      <c r="B89" s="32">
        <v>544168</v>
      </c>
      <c r="C89" s="31" t="s">
        <v>1175</v>
      </c>
      <c r="D89" s="31" t="s">
        <v>1180</v>
      </c>
      <c r="E89" s="31" t="s">
        <v>530</v>
      </c>
      <c r="F89" s="84">
        <v>25000</v>
      </c>
      <c r="G89" s="32">
        <v>146.8</v>
      </c>
      <c r="H89" s="32" t="s">
        <v>326</v>
      </c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</row>
    <row r="90" spans="1:28" ht="12.75" customHeight="1">
      <c r="A90" s="83">
        <v>45428</v>
      </c>
      <c r="B90" s="32">
        <v>544168</v>
      </c>
      <c r="C90" s="31" t="s">
        <v>1175</v>
      </c>
      <c r="D90" s="31" t="s">
        <v>1181</v>
      </c>
      <c r="E90" s="31" t="s">
        <v>531</v>
      </c>
      <c r="F90" s="84">
        <v>35000</v>
      </c>
      <c r="G90" s="32">
        <v>141.63</v>
      </c>
      <c r="H90" s="32" t="s">
        <v>326</v>
      </c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</row>
    <row r="91" spans="1:28" ht="12.75" customHeight="1">
      <c r="A91" s="83">
        <v>45428</v>
      </c>
      <c r="B91" s="32">
        <v>544168</v>
      </c>
      <c r="C91" s="31" t="s">
        <v>1175</v>
      </c>
      <c r="D91" s="31" t="s">
        <v>1181</v>
      </c>
      <c r="E91" s="31" t="s">
        <v>530</v>
      </c>
      <c r="F91" s="84">
        <v>35000</v>
      </c>
      <c r="G91" s="32">
        <v>143.15</v>
      </c>
      <c r="H91" s="32" t="s">
        <v>326</v>
      </c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</row>
    <row r="92" spans="1:28" ht="12.75" customHeight="1">
      <c r="A92" s="83">
        <v>45428</v>
      </c>
      <c r="B92" s="32">
        <v>544168</v>
      </c>
      <c r="C92" s="31" t="s">
        <v>1175</v>
      </c>
      <c r="D92" s="31" t="s">
        <v>1032</v>
      </c>
      <c r="E92" s="31" t="s">
        <v>530</v>
      </c>
      <c r="F92" s="84">
        <v>36000</v>
      </c>
      <c r="G92" s="32">
        <v>146.93</v>
      </c>
      <c r="H92" s="32" t="s">
        <v>326</v>
      </c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</row>
    <row r="93" spans="1:28" ht="12.75" customHeight="1">
      <c r="A93" s="83">
        <v>45428</v>
      </c>
      <c r="B93" s="32">
        <v>544168</v>
      </c>
      <c r="C93" s="31" t="s">
        <v>1175</v>
      </c>
      <c r="D93" s="31" t="s">
        <v>1031</v>
      </c>
      <c r="E93" s="31" t="s">
        <v>531</v>
      </c>
      <c r="F93" s="84">
        <v>29000</v>
      </c>
      <c r="G93" s="32">
        <v>145.97</v>
      </c>
      <c r="H93" s="32" t="s">
        <v>326</v>
      </c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</row>
    <row r="94" spans="1:28" ht="12.75" customHeight="1">
      <c r="A94" s="83">
        <v>45428</v>
      </c>
      <c r="B94" s="32">
        <v>544168</v>
      </c>
      <c r="C94" s="31" t="s">
        <v>1175</v>
      </c>
      <c r="D94" s="31" t="s">
        <v>1032</v>
      </c>
      <c r="E94" s="31" t="s">
        <v>531</v>
      </c>
      <c r="F94" s="84">
        <v>63000</v>
      </c>
      <c r="G94" s="32">
        <v>146.02</v>
      </c>
      <c r="H94" s="32" t="s">
        <v>326</v>
      </c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</row>
    <row r="95" spans="1:28" ht="12.75" customHeight="1">
      <c r="A95" s="83">
        <v>45428</v>
      </c>
      <c r="B95" s="32">
        <v>544002</v>
      </c>
      <c r="C95" s="31" t="s">
        <v>1047</v>
      </c>
      <c r="D95" s="31" t="s">
        <v>1048</v>
      </c>
      <c r="E95" s="31" t="s">
        <v>530</v>
      </c>
      <c r="F95" s="84">
        <v>34000</v>
      </c>
      <c r="G95" s="32">
        <v>34.84</v>
      </c>
      <c r="H95" s="32" t="s">
        <v>326</v>
      </c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</row>
    <row r="96" spans="1:28" ht="12.75" customHeight="1">
      <c r="A96" s="83">
        <v>45428</v>
      </c>
      <c r="B96" s="32">
        <v>541445</v>
      </c>
      <c r="C96" s="31" t="s">
        <v>1182</v>
      </c>
      <c r="D96" s="31" t="s">
        <v>1178</v>
      </c>
      <c r="E96" s="31" t="s">
        <v>530</v>
      </c>
      <c r="F96" s="84">
        <v>103200</v>
      </c>
      <c r="G96" s="32">
        <v>202.29</v>
      </c>
      <c r="H96" s="32" t="s">
        <v>326</v>
      </c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</row>
    <row r="97" spans="1:28" ht="12.75" customHeight="1">
      <c r="A97" s="83">
        <v>45428</v>
      </c>
      <c r="B97" s="32">
        <v>541445</v>
      </c>
      <c r="C97" s="31" t="s">
        <v>1182</v>
      </c>
      <c r="D97" s="31" t="s">
        <v>1178</v>
      </c>
      <c r="E97" s="31" t="s">
        <v>531</v>
      </c>
      <c r="F97" s="84">
        <v>104000</v>
      </c>
      <c r="G97" s="32">
        <v>203.28</v>
      </c>
      <c r="H97" s="32" t="s">
        <v>326</v>
      </c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1:28" ht="12.75" customHeight="1">
      <c r="A98" s="83">
        <v>45428</v>
      </c>
      <c r="B98" s="32">
        <v>541445</v>
      </c>
      <c r="C98" s="31" t="s">
        <v>1182</v>
      </c>
      <c r="D98" s="31" t="s">
        <v>1004</v>
      </c>
      <c r="E98" s="31" t="s">
        <v>530</v>
      </c>
      <c r="F98" s="84">
        <v>72000</v>
      </c>
      <c r="G98" s="32">
        <v>197.78</v>
      </c>
      <c r="H98" s="32" t="s">
        <v>326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</row>
    <row r="99" spans="1:28" ht="12.75" customHeight="1">
      <c r="A99" s="83">
        <v>45428</v>
      </c>
      <c r="B99" s="32">
        <v>541445</v>
      </c>
      <c r="C99" s="31" t="s">
        <v>1182</v>
      </c>
      <c r="D99" s="31" t="s">
        <v>1026</v>
      </c>
      <c r="E99" s="31" t="s">
        <v>530</v>
      </c>
      <c r="F99" s="84">
        <v>80000</v>
      </c>
      <c r="G99" s="32">
        <v>195</v>
      </c>
      <c r="H99" s="32" t="s">
        <v>326</v>
      </c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</row>
    <row r="100" spans="1:28" ht="12.75" customHeight="1">
      <c r="A100" s="83">
        <v>45428</v>
      </c>
      <c r="B100" s="32">
        <v>541445</v>
      </c>
      <c r="C100" s="31" t="s">
        <v>1182</v>
      </c>
      <c r="D100" s="31" t="s">
        <v>1004</v>
      </c>
      <c r="E100" s="31" t="s">
        <v>531</v>
      </c>
      <c r="F100" s="84">
        <v>72000</v>
      </c>
      <c r="G100" s="32">
        <v>197.48</v>
      </c>
      <c r="H100" s="32" t="s">
        <v>326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1:28" ht="12.75" customHeight="1">
      <c r="A101" s="83">
        <v>45428</v>
      </c>
      <c r="B101" s="32">
        <v>541445</v>
      </c>
      <c r="C101" s="31" t="s">
        <v>1182</v>
      </c>
      <c r="D101" s="31" t="s">
        <v>1025</v>
      </c>
      <c r="E101" s="31" t="s">
        <v>530</v>
      </c>
      <c r="F101" s="84">
        <v>112000</v>
      </c>
      <c r="G101" s="32">
        <v>195.19</v>
      </c>
      <c r="H101" s="32" t="s">
        <v>326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  <row r="102" spans="1:28" ht="12.75" customHeight="1">
      <c r="A102" s="83">
        <v>45428</v>
      </c>
      <c r="B102" s="32">
        <v>541445</v>
      </c>
      <c r="C102" s="31" t="s">
        <v>1182</v>
      </c>
      <c r="D102" s="31" t="s">
        <v>1025</v>
      </c>
      <c r="E102" s="31" t="s">
        <v>531</v>
      </c>
      <c r="F102" s="84">
        <v>107200</v>
      </c>
      <c r="G102" s="32">
        <v>199.6</v>
      </c>
      <c r="H102" s="32" t="s">
        <v>326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</row>
    <row r="103" spans="1:28" ht="12.75" customHeight="1">
      <c r="A103" s="83">
        <v>45428</v>
      </c>
      <c r="B103" s="32">
        <v>541445</v>
      </c>
      <c r="C103" s="31" t="s">
        <v>1182</v>
      </c>
      <c r="D103" s="31" t="s">
        <v>1026</v>
      </c>
      <c r="E103" s="31" t="s">
        <v>531</v>
      </c>
      <c r="F103" s="84">
        <v>49600</v>
      </c>
      <c r="G103" s="32">
        <v>195.29</v>
      </c>
      <c r="H103" s="32" t="s">
        <v>326</v>
      </c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</row>
    <row r="104" spans="1:28" ht="12.75" customHeight="1">
      <c r="A104" s="83">
        <v>45428</v>
      </c>
      <c r="B104" s="32" t="s">
        <v>1183</v>
      </c>
      <c r="C104" s="31" t="s">
        <v>1184</v>
      </c>
      <c r="D104" s="31" t="s">
        <v>968</v>
      </c>
      <c r="E104" s="31" t="s">
        <v>530</v>
      </c>
      <c r="F104" s="84">
        <v>248522</v>
      </c>
      <c r="G104" s="32">
        <v>916.24</v>
      </c>
      <c r="H104" s="32" t="s">
        <v>864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:28" ht="12.75" customHeight="1">
      <c r="A105" s="83">
        <v>45428</v>
      </c>
      <c r="B105" s="32" t="s">
        <v>1185</v>
      </c>
      <c r="C105" s="31" t="s">
        <v>1186</v>
      </c>
      <c r="D105" s="31" t="s">
        <v>1187</v>
      </c>
      <c r="E105" s="31" t="s">
        <v>530</v>
      </c>
      <c r="F105" s="84">
        <v>34400</v>
      </c>
      <c r="G105" s="32">
        <v>270.45</v>
      </c>
      <c r="H105" s="32" t="s">
        <v>864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</row>
    <row r="106" spans="1:28" ht="12.75" customHeight="1">
      <c r="A106" s="83">
        <v>45428</v>
      </c>
      <c r="B106" s="32" t="s">
        <v>1185</v>
      </c>
      <c r="C106" s="31" t="s">
        <v>1186</v>
      </c>
      <c r="D106" s="31" t="s">
        <v>1188</v>
      </c>
      <c r="E106" s="31" t="s">
        <v>530</v>
      </c>
      <c r="F106" s="84">
        <v>32000</v>
      </c>
      <c r="G106" s="32">
        <v>278.24</v>
      </c>
      <c r="H106" s="32" t="s">
        <v>864</v>
      </c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</row>
    <row r="107" spans="1:8" ht="15" customHeight="1">
      <c r="A107" s="83">
        <v>45428</v>
      </c>
      <c r="B107" s="32" t="s">
        <v>1189</v>
      </c>
      <c r="C107" s="31" t="s">
        <v>1190</v>
      </c>
      <c r="D107" s="31" t="s">
        <v>1191</v>
      </c>
      <c r="E107" s="31" t="s">
        <v>530</v>
      </c>
      <c r="F107" s="84">
        <v>1015000</v>
      </c>
      <c r="G107" s="32">
        <v>17.97</v>
      </c>
      <c r="H107" s="32" t="s">
        <v>864</v>
      </c>
    </row>
    <row r="108" spans="1:8" ht="15" customHeight="1">
      <c r="A108" s="83">
        <v>45428</v>
      </c>
      <c r="B108" s="32" t="s">
        <v>1192</v>
      </c>
      <c r="C108" s="31" t="s">
        <v>1193</v>
      </c>
      <c r="D108" s="31" t="s">
        <v>1194</v>
      </c>
      <c r="E108" s="31" t="s">
        <v>530</v>
      </c>
      <c r="F108" s="84">
        <v>50000</v>
      </c>
      <c r="G108" s="32">
        <v>80.12</v>
      </c>
      <c r="H108" s="32" t="s">
        <v>864</v>
      </c>
    </row>
    <row r="109" spans="1:8" ht="15" customHeight="1">
      <c r="A109" s="83">
        <v>45428</v>
      </c>
      <c r="B109" s="32" t="s">
        <v>1002</v>
      </c>
      <c r="C109" s="31" t="s">
        <v>1003</v>
      </c>
      <c r="D109" s="31" t="s">
        <v>1057</v>
      </c>
      <c r="E109" s="31" t="s">
        <v>530</v>
      </c>
      <c r="F109" s="84">
        <v>2036787</v>
      </c>
      <c r="G109" s="32">
        <v>36.25</v>
      </c>
      <c r="H109" s="32" t="s">
        <v>864</v>
      </c>
    </row>
    <row r="110" spans="1:8" ht="15" customHeight="1">
      <c r="A110" s="83">
        <v>45428</v>
      </c>
      <c r="B110" s="32" t="s">
        <v>1002</v>
      </c>
      <c r="C110" s="31" t="s">
        <v>1003</v>
      </c>
      <c r="D110" s="31" t="s">
        <v>848</v>
      </c>
      <c r="E110" s="31" t="s">
        <v>530</v>
      </c>
      <c r="F110" s="84">
        <v>1943812</v>
      </c>
      <c r="G110" s="32">
        <v>36.03</v>
      </c>
      <c r="H110" s="32" t="s">
        <v>864</v>
      </c>
    </row>
    <row r="111" spans="1:8" ht="15" customHeight="1">
      <c r="A111" s="83">
        <v>45428</v>
      </c>
      <c r="B111" s="32" t="s">
        <v>1002</v>
      </c>
      <c r="C111" s="31" t="s">
        <v>1003</v>
      </c>
      <c r="D111" s="31" t="s">
        <v>1004</v>
      </c>
      <c r="E111" s="31" t="s">
        <v>530</v>
      </c>
      <c r="F111" s="84">
        <v>1653566</v>
      </c>
      <c r="G111" s="32">
        <v>36.49</v>
      </c>
      <c r="H111" s="32" t="s">
        <v>864</v>
      </c>
    </row>
    <row r="112" spans="1:8" ht="15" customHeight="1">
      <c r="A112" s="83">
        <v>45428</v>
      </c>
      <c r="B112" s="32" t="s">
        <v>1002</v>
      </c>
      <c r="C112" s="31" t="s">
        <v>1003</v>
      </c>
      <c r="D112" s="31" t="s">
        <v>1001</v>
      </c>
      <c r="E112" s="31" t="s">
        <v>530</v>
      </c>
      <c r="F112" s="84">
        <v>2455814</v>
      </c>
      <c r="G112" s="32">
        <v>36.26</v>
      </c>
      <c r="H112" s="32" t="s">
        <v>864</v>
      </c>
    </row>
    <row r="113" spans="1:8" ht="15" customHeight="1">
      <c r="A113" s="83">
        <v>45428</v>
      </c>
      <c r="B113" s="32" t="s">
        <v>834</v>
      </c>
      <c r="C113" s="31" t="s">
        <v>1195</v>
      </c>
      <c r="D113" s="31" t="s">
        <v>1196</v>
      </c>
      <c r="E113" s="31" t="s">
        <v>530</v>
      </c>
      <c r="F113" s="84">
        <v>1800000</v>
      </c>
      <c r="G113" s="32">
        <v>541.45</v>
      </c>
      <c r="H113" s="32" t="s">
        <v>864</v>
      </c>
    </row>
    <row r="114" spans="1:8" ht="15" customHeight="1">
      <c r="A114" s="83">
        <v>45428</v>
      </c>
      <c r="B114" s="32" t="s">
        <v>1058</v>
      </c>
      <c r="C114" s="31" t="s">
        <v>1059</v>
      </c>
      <c r="D114" s="31" t="s">
        <v>1051</v>
      </c>
      <c r="E114" s="31" t="s">
        <v>530</v>
      </c>
      <c r="F114" s="84">
        <v>54000</v>
      </c>
      <c r="G114" s="32">
        <v>196.92</v>
      </c>
      <c r="H114" s="32" t="s">
        <v>864</v>
      </c>
    </row>
    <row r="115" spans="1:8" ht="15" customHeight="1">
      <c r="A115" s="83">
        <v>45428</v>
      </c>
      <c r="B115" s="32" t="s">
        <v>1197</v>
      </c>
      <c r="C115" s="31" t="s">
        <v>1198</v>
      </c>
      <c r="D115" s="31" t="s">
        <v>968</v>
      </c>
      <c r="E115" s="31" t="s">
        <v>530</v>
      </c>
      <c r="F115" s="84">
        <v>262714</v>
      </c>
      <c r="G115" s="32">
        <v>253.03</v>
      </c>
      <c r="H115" s="32" t="s">
        <v>864</v>
      </c>
    </row>
    <row r="116" spans="1:8" ht="15" customHeight="1">
      <c r="A116" s="83">
        <v>45428</v>
      </c>
      <c r="B116" s="32" t="s">
        <v>1049</v>
      </c>
      <c r="C116" s="31" t="s">
        <v>1050</v>
      </c>
      <c r="D116" s="31" t="s">
        <v>1199</v>
      </c>
      <c r="E116" s="31" t="s">
        <v>530</v>
      </c>
      <c r="F116" s="84">
        <v>200000</v>
      </c>
      <c r="G116" s="32">
        <v>200.01</v>
      </c>
      <c r="H116" s="32" t="s">
        <v>864</v>
      </c>
    </row>
    <row r="117" spans="1:8" ht="15" customHeight="1">
      <c r="A117" s="83">
        <v>45428</v>
      </c>
      <c r="B117" s="32" t="s">
        <v>1200</v>
      </c>
      <c r="C117" s="31" t="s">
        <v>1201</v>
      </c>
      <c r="D117" s="31" t="s">
        <v>1202</v>
      </c>
      <c r="E117" s="31" t="s">
        <v>530</v>
      </c>
      <c r="F117" s="84">
        <v>70000</v>
      </c>
      <c r="G117" s="32">
        <v>146.32</v>
      </c>
      <c r="H117" s="32" t="s">
        <v>864</v>
      </c>
    </row>
    <row r="118" spans="1:8" ht="15" customHeight="1">
      <c r="A118" s="83">
        <v>45428</v>
      </c>
      <c r="B118" s="32" t="s">
        <v>1203</v>
      </c>
      <c r="C118" s="31" t="s">
        <v>1204</v>
      </c>
      <c r="D118" s="31" t="s">
        <v>968</v>
      </c>
      <c r="E118" s="31" t="s">
        <v>530</v>
      </c>
      <c r="F118" s="84">
        <v>268031</v>
      </c>
      <c r="G118" s="32">
        <v>458.3</v>
      </c>
      <c r="H118" s="32" t="s">
        <v>864</v>
      </c>
    </row>
    <row r="119" spans="1:8" ht="15" customHeight="1">
      <c r="A119" s="83">
        <v>45428</v>
      </c>
      <c r="B119" s="32" t="s">
        <v>1205</v>
      </c>
      <c r="C119" s="31" t="s">
        <v>1206</v>
      </c>
      <c r="D119" s="31" t="s">
        <v>1001</v>
      </c>
      <c r="E119" s="31" t="s">
        <v>530</v>
      </c>
      <c r="F119" s="84">
        <v>37653600</v>
      </c>
      <c r="G119" s="32">
        <v>12.6</v>
      </c>
      <c r="H119" s="32" t="s">
        <v>864</v>
      </c>
    </row>
    <row r="120" spans="1:8" ht="15" customHeight="1">
      <c r="A120" s="83">
        <v>45428</v>
      </c>
      <c r="B120" s="32" t="s">
        <v>1052</v>
      </c>
      <c r="C120" s="31" t="s">
        <v>1053</v>
      </c>
      <c r="D120" s="31" t="s">
        <v>1054</v>
      </c>
      <c r="E120" s="31" t="s">
        <v>530</v>
      </c>
      <c r="F120" s="84">
        <v>78047</v>
      </c>
      <c r="G120" s="32">
        <v>4.53</v>
      </c>
      <c r="H120" s="32" t="s">
        <v>864</v>
      </c>
    </row>
    <row r="121" spans="1:8" ht="15" customHeight="1">
      <c r="A121" s="83">
        <v>45428</v>
      </c>
      <c r="B121" s="32" t="s">
        <v>1055</v>
      </c>
      <c r="C121" s="31" t="s">
        <v>1056</v>
      </c>
      <c r="D121" s="31" t="s">
        <v>1001</v>
      </c>
      <c r="E121" s="31" t="s">
        <v>530</v>
      </c>
      <c r="F121" s="84">
        <v>118400</v>
      </c>
      <c r="G121" s="32">
        <v>91.8</v>
      </c>
      <c r="H121" s="32" t="s">
        <v>864</v>
      </c>
    </row>
    <row r="122" spans="1:8" ht="15" customHeight="1">
      <c r="A122" s="83">
        <v>45428</v>
      </c>
      <c r="B122" s="32" t="s">
        <v>1109</v>
      </c>
      <c r="C122" s="31" t="s">
        <v>1207</v>
      </c>
      <c r="D122" s="31" t="s">
        <v>968</v>
      </c>
      <c r="E122" s="31" t="s">
        <v>530</v>
      </c>
      <c r="F122" s="84">
        <v>954421</v>
      </c>
      <c r="G122" s="32">
        <v>1195</v>
      </c>
      <c r="H122" s="32" t="s">
        <v>864</v>
      </c>
    </row>
    <row r="123" spans="1:8" ht="15" customHeight="1">
      <c r="A123" s="83">
        <v>45428</v>
      </c>
      <c r="B123" s="32" t="s">
        <v>969</v>
      </c>
      <c r="C123" s="31" t="s">
        <v>970</v>
      </c>
      <c r="D123" s="31" t="s">
        <v>971</v>
      </c>
      <c r="E123" s="31" t="s">
        <v>530</v>
      </c>
      <c r="F123" s="84">
        <v>1069078</v>
      </c>
      <c r="G123" s="32">
        <v>62.29</v>
      </c>
      <c r="H123" s="32" t="s">
        <v>864</v>
      </c>
    </row>
    <row r="124" spans="1:8" ht="15" customHeight="1">
      <c r="A124" s="83">
        <v>45428</v>
      </c>
      <c r="B124" s="32" t="s">
        <v>1183</v>
      </c>
      <c r="C124" s="31" t="s">
        <v>1184</v>
      </c>
      <c r="D124" s="31" t="s">
        <v>968</v>
      </c>
      <c r="E124" s="31" t="s">
        <v>531</v>
      </c>
      <c r="F124" s="84">
        <v>248522</v>
      </c>
      <c r="G124" s="32">
        <v>916.69</v>
      </c>
      <c r="H124" s="32" t="s">
        <v>864</v>
      </c>
    </row>
    <row r="125" spans="1:8" ht="15" customHeight="1">
      <c r="A125" s="83">
        <v>45428</v>
      </c>
      <c r="B125" s="32" t="s">
        <v>1185</v>
      </c>
      <c r="C125" s="31" t="s">
        <v>1186</v>
      </c>
      <c r="D125" s="31" t="s">
        <v>1187</v>
      </c>
      <c r="E125" s="31" t="s">
        <v>531</v>
      </c>
      <c r="F125" s="84">
        <v>29600</v>
      </c>
      <c r="G125" s="32">
        <v>270.98</v>
      </c>
      <c r="H125" s="32" t="s">
        <v>864</v>
      </c>
    </row>
    <row r="126" spans="1:8" ht="15" customHeight="1">
      <c r="A126" s="83">
        <v>45428</v>
      </c>
      <c r="B126" s="32" t="s">
        <v>1185</v>
      </c>
      <c r="C126" s="31" t="s">
        <v>1186</v>
      </c>
      <c r="D126" s="31" t="s">
        <v>1208</v>
      </c>
      <c r="E126" s="31" t="s">
        <v>531</v>
      </c>
      <c r="F126" s="84">
        <v>25600</v>
      </c>
      <c r="G126" s="32">
        <v>280</v>
      </c>
      <c r="H126" s="32" t="s">
        <v>864</v>
      </c>
    </row>
    <row r="127" spans="1:8" ht="15" customHeight="1">
      <c r="A127" s="83">
        <v>45428</v>
      </c>
      <c r="B127" s="32" t="s">
        <v>1209</v>
      </c>
      <c r="C127" s="31" t="s">
        <v>1210</v>
      </c>
      <c r="D127" s="31" t="s">
        <v>1211</v>
      </c>
      <c r="E127" s="31" t="s">
        <v>531</v>
      </c>
      <c r="F127" s="84">
        <v>138398</v>
      </c>
      <c r="G127" s="32">
        <v>92.12</v>
      </c>
      <c r="H127" s="32" t="s">
        <v>864</v>
      </c>
    </row>
    <row r="128" spans="1:8" ht="15" customHeight="1">
      <c r="A128" s="83">
        <v>45428</v>
      </c>
      <c r="B128" s="32" t="s">
        <v>1002</v>
      </c>
      <c r="C128" s="31" t="s">
        <v>1003</v>
      </c>
      <c r="D128" s="31" t="s">
        <v>848</v>
      </c>
      <c r="E128" s="31" t="s">
        <v>531</v>
      </c>
      <c r="F128" s="84">
        <v>2743812</v>
      </c>
      <c r="G128" s="32">
        <v>36.4</v>
      </c>
      <c r="H128" s="32" t="s">
        <v>864</v>
      </c>
    </row>
    <row r="129" spans="1:8" ht="15" customHeight="1">
      <c r="A129" s="83">
        <v>45428</v>
      </c>
      <c r="B129" s="32" t="s">
        <v>1002</v>
      </c>
      <c r="C129" s="31" t="s">
        <v>1003</v>
      </c>
      <c r="D129" s="31" t="s">
        <v>1004</v>
      </c>
      <c r="E129" s="31" t="s">
        <v>531</v>
      </c>
      <c r="F129" s="84">
        <v>1582542</v>
      </c>
      <c r="G129" s="32">
        <v>36.3</v>
      </c>
      <c r="H129" s="32" t="s">
        <v>864</v>
      </c>
    </row>
    <row r="130" spans="1:8" ht="15" customHeight="1">
      <c r="A130" s="83">
        <v>45428</v>
      </c>
      <c r="B130" s="32" t="s">
        <v>1002</v>
      </c>
      <c r="C130" s="31" t="s">
        <v>1003</v>
      </c>
      <c r="D130" s="31" t="s">
        <v>1057</v>
      </c>
      <c r="E130" s="31" t="s">
        <v>531</v>
      </c>
      <c r="F130" s="84">
        <v>1949117</v>
      </c>
      <c r="G130" s="32">
        <v>36.39</v>
      </c>
      <c r="H130" s="32" t="s">
        <v>864</v>
      </c>
    </row>
    <row r="131" spans="1:8" ht="15" customHeight="1">
      <c r="A131" s="83">
        <v>45428</v>
      </c>
      <c r="B131" s="32" t="s">
        <v>1002</v>
      </c>
      <c r="C131" s="31" t="s">
        <v>1003</v>
      </c>
      <c r="D131" s="31" t="s">
        <v>1001</v>
      </c>
      <c r="E131" s="31" t="s">
        <v>531</v>
      </c>
      <c r="F131" s="84">
        <v>3783867</v>
      </c>
      <c r="G131" s="32">
        <v>36.68</v>
      </c>
      <c r="H131" s="32" t="s">
        <v>864</v>
      </c>
    </row>
    <row r="132" spans="1:8" ht="15" customHeight="1">
      <c r="A132" s="83">
        <v>45428</v>
      </c>
      <c r="B132" s="32" t="s">
        <v>1212</v>
      </c>
      <c r="C132" s="31" t="s">
        <v>1213</v>
      </c>
      <c r="D132" s="31" t="s">
        <v>1214</v>
      </c>
      <c r="E132" s="31" t="s">
        <v>531</v>
      </c>
      <c r="F132" s="84">
        <v>600000</v>
      </c>
      <c r="G132" s="32">
        <v>110.84</v>
      </c>
      <c r="H132" s="32" t="s">
        <v>864</v>
      </c>
    </row>
    <row r="133" spans="1:8" ht="15" customHeight="1">
      <c r="A133" s="83">
        <v>45428</v>
      </c>
      <c r="B133" s="32" t="s">
        <v>834</v>
      </c>
      <c r="C133" s="31" t="s">
        <v>1195</v>
      </c>
      <c r="D133" s="31" t="s">
        <v>1215</v>
      </c>
      <c r="E133" s="31" t="s">
        <v>531</v>
      </c>
      <c r="F133" s="84">
        <v>2000000</v>
      </c>
      <c r="G133" s="32">
        <v>541.45</v>
      </c>
      <c r="H133" s="32" t="s">
        <v>864</v>
      </c>
    </row>
    <row r="134" spans="1:8" ht="15" customHeight="1">
      <c r="A134" s="83">
        <v>45428</v>
      </c>
      <c r="B134" s="32" t="s">
        <v>1058</v>
      </c>
      <c r="C134" s="31" t="s">
        <v>1059</v>
      </c>
      <c r="D134" s="31" t="s">
        <v>1051</v>
      </c>
      <c r="E134" s="31" t="s">
        <v>531</v>
      </c>
      <c r="F134" s="84">
        <v>36000</v>
      </c>
      <c r="G134" s="32">
        <v>199.94</v>
      </c>
      <c r="H134" s="32" t="s">
        <v>864</v>
      </c>
    </row>
    <row r="135" spans="1:8" ht="15" customHeight="1">
      <c r="A135" s="83">
        <v>45428</v>
      </c>
      <c r="B135" s="32" t="s">
        <v>1197</v>
      </c>
      <c r="C135" s="31" t="s">
        <v>1198</v>
      </c>
      <c r="D135" s="31" t="s">
        <v>968</v>
      </c>
      <c r="E135" s="31" t="s">
        <v>531</v>
      </c>
      <c r="F135" s="84">
        <v>262714</v>
      </c>
      <c r="G135" s="32">
        <v>253.01</v>
      </c>
      <c r="H135" s="32" t="s">
        <v>864</v>
      </c>
    </row>
    <row r="136" spans="1:8" ht="15" customHeight="1">
      <c r="A136" s="83">
        <v>45428</v>
      </c>
      <c r="B136" s="32" t="s">
        <v>1203</v>
      </c>
      <c r="C136" s="31" t="s">
        <v>1204</v>
      </c>
      <c r="D136" s="31" t="s">
        <v>968</v>
      </c>
      <c r="E136" s="31" t="s">
        <v>531</v>
      </c>
      <c r="F136" s="84">
        <v>268031</v>
      </c>
      <c r="G136" s="32">
        <v>458.79</v>
      </c>
      <c r="H136" s="32" t="s">
        <v>864</v>
      </c>
    </row>
    <row r="137" spans="1:8" ht="15" customHeight="1">
      <c r="A137" s="83">
        <v>45428</v>
      </c>
      <c r="B137" s="32" t="s">
        <v>1205</v>
      </c>
      <c r="C137" s="31" t="s">
        <v>1206</v>
      </c>
      <c r="D137" s="31" t="s">
        <v>1001</v>
      </c>
      <c r="E137" s="31" t="s">
        <v>531</v>
      </c>
      <c r="F137" s="84">
        <v>27653595</v>
      </c>
      <c r="G137" s="32">
        <v>12.59</v>
      </c>
      <c r="H137" s="32" t="s">
        <v>864</v>
      </c>
    </row>
    <row r="138" spans="1:8" ht="15" customHeight="1">
      <c r="A138" s="83">
        <v>45428</v>
      </c>
      <c r="B138" s="32" t="s">
        <v>1052</v>
      </c>
      <c r="C138" s="31" t="s">
        <v>1053</v>
      </c>
      <c r="D138" s="31" t="s">
        <v>1216</v>
      </c>
      <c r="E138" s="31" t="s">
        <v>531</v>
      </c>
      <c r="F138" s="84">
        <v>60000</v>
      </c>
      <c r="G138" s="32">
        <v>4.35</v>
      </c>
      <c r="H138" s="32" t="s">
        <v>864</v>
      </c>
    </row>
    <row r="139" spans="1:8" ht="15" customHeight="1">
      <c r="A139" s="83">
        <v>45428</v>
      </c>
      <c r="B139" s="32" t="s">
        <v>1052</v>
      </c>
      <c r="C139" s="31" t="s">
        <v>1053</v>
      </c>
      <c r="D139" s="31" t="s">
        <v>1054</v>
      </c>
      <c r="E139" s="31" t="s">
        <v>531</v>
      </c>
      <c r="F139" s="84">
        <v>142182</v>
      </c>
      <c r="G139" s="32">
        <v>4.6</v>
      </c>
      <c r="H139" s="32" t="s">
        <v>864</v>
      </c>
    </row>
    <row r="140" spans="1:8" ht="15" customHeight="1">
      <c r="A140" s="83">
        <v>45428</v>
      </c>
      <c r="B140" s="32" t="s">
        <v>1055</v>
      </c>
      <c r="C140" s="31" t="s">
        <v>1056</v>
      </c>
      <c r="D140" s="31" t="s">
        <v>848</v>
      </c>
      <c r="E140" s="31" t="s">
        <v>531</v>
      </c>
      <c r="F140" s="84">
        <v>112000</v>
      </c>
      <c r="G140" s="32">
        <v>91.8</v>
      </c>
      <c r="H140" s="32" t="s">
        <v>864</v>
      </c>
    </row>
    <row r="141" spans="1:8" ht="15" customHeight="1">
      <c r="A141" s="83">
        <v>45428</v>
      </c>
      <c r="B141" s="32" t="s">
        <v>1109</v>
      </c>
      <c r="C141" s="31" t="s">
        <v>1207</v>
      </c>
      <c r="D141" s="31" t="s">
        <v>968</v>
      </c>
      <c r="E141" s="31" t="s">
        <v>531</v>
      </c>
      <c r="F141" s="84">
        <v>954421</v>
      </c>
      <c r="G141" s="32">
        <v>1195.48</v>
      </c>
      <c r="H141" s="32" t="s">
        <v>864</v>
      </c>
    </row>
    <row r="142" spans="1:8" ht="15" customHeight="1">
      <c r="A142" s="83">
        <v>45428</v>
      </c>
      <c r="B142" s="32" t="s">
        <v>969</v>
      </c>
      <c r="C142" s="31" t="s">
        <v>970</v>
      </c>
      <c r="D142" s="31" t="s">
        <v>971</v>
      </c>
      <c r="E142" s="31" t="s">
        <v>531</v>
      </c>
      <c r="F142" s="84">
        <v>484908</v>
      </c>
      <c r="G142" s="32">
        <v>62.24</v>
      </c>
      <c r="H142" s="32" t="s">
        <v>864</v>
      </c>
    </row>
  </sheetData>
  <mergeCells count="3">
    <mergeCell ref="A5:B5"/>
    <mergeCell ref="C5:D5"/>
    <mergeCell ref="B7:C7"/>
  </mergeCells>
  <hyperlinks>
    <hyperlink ref="E6" location="Main!A1" display="Back To Main Page"/>
  </hyperlinks>
  <printOptions/>
  <pageMargins left="0.7" right="0.7" top="0.75" bottom="0.75" header="0" footer="0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9"/>
  <sheetViews>
    <sheetView zoomScale="80" zoomScaleNormal="80" workbookViewId="0" topLeftCell="A1">
      <selection activeCell="K109" sqref="K109"/>
    </sheetView>
  </sheetViews>
  <sheetFormatPr defaultColWidth="14.421875" defaultRowHeight="15" customHeight="1"/>
  <cols>
    <col min="1" max="1" width="5.8515625" style="0" customWidth="1"/>
    <col min="2" max="2" width="10.28125" style="0" customWidth="1"/>
    <col min="3" max="3" width="15.140625" style="0" hidden="1" customWidth="1"/>
    <col min="4" max="4" width="33.28125" style="0" customWidth="1"/>
    <col min="5" max="5" width="8.00390625" style="0" customWidth="1"/>
    <col min="6" max="6" width="15.28125" style="0" customWidth="1"/>
    <col min="7" max="7" width="9.57421875" style="0" customWidth="1"/>
    <col min="8" max="8" width="11.7109375" style="0" customWidth="1"/>
    <col min="9" max="9" width="18.140625" style="0" customWidth="1"/>
    <col min="10" max="10" width="21.7109375" style="0" customWidth="1"/>
    <col min="11" max="11" width="10.7109375" style="0" customWidth="1"/>
    <col min="12" max="12" width="10.57421875" style="0" customWidth="1"/>
    <col min="13" max="13" width="14.28125" style="0" customWidth="1"/>
    <col min="14" max="14" width="14.140625" style="0" customWidth="1"/>
    <col min="15" max="15" width="14.00390625" style="0" customWidth="1"/>
    <col min="16" max="16" width="14.57421875" style="0" customWidth="1"/>
    <col min="17" max="17" width="14.57421875" style="0" hidden="1" customWidth="1"/>
    <col min="18" max="18" width="17.7109375" style="0" hidden="1" customWidth="1"/>
    <col min="19" max="19" width="12.7109375" style="0" customWidth="1"/>
    <col min="20" max="20" width="8.28125" style="0" customWidth="1"/>
    <col min="21" max="38" width="9.28125" style="0" customWidth="1"/>
  </cols>
  <sheetData>
    <row r="1" spans="1:2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22"/>
      <c r="B2" s="22"/>
      <c r="C2" s="22"/>
      <c r="D2" s="22"/>
      <c r="E2" s="22"/>
      <c r="F2" s="85"/>
      <c r="G2" s="85"/>
      <c r="H2" s="85"/>
      <c r="I2" s="85"/>
      <c r="J2" s="22"/>
      <c r="K2" s="85"/>
      <c r="L2" s="85"/>
      <c r="M2" s="85"/>
      <c r="N2" s="22"/>
      <c r="O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86"/>
      <c r="L3" s="85"/>
      <c r="M3" s="85"/>
      <c r="N3" s="22"/>
      <c r="O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2"/>
      <c r="B4" s="2"/>
      <c r="C4" s="2"/>
      <c r="D4" s="2"/>
      <c r="E4" s="2"/>
      <c r="F4" s="2"/>
      <c r="G4" s="2"/>
      <c r="H4" s="2"/>
      <c r="I4" s="87"/>
      <c r="J4" s="3"/>
      <c r="K4" s="86"/>
      <c r="L4" s="85"/>
      <c r="M4" s="85"/>
      <c r="N4" s="22"/>
      <c r="O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88" t="s">
        <v>305</v>
      </c>
      <c r="N5" s="1"/>
      <c r="O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89" t="s">
        <v>883</v>
      </c>
      <c r="D6" s="1"/>
      <c r="E6" s="1"/>
      <c r="F6" s="6"/>
      <c r="G6" s="6"/>
      <c r="H6" s="6"/>
      <c r="I6" s="6"/>
      <c r="J6" s="1"/>
      <c r="K6" s="6"/>
      <c r="L6" s="6"/>
      <c r="M6" s="90"/>
      <c r="N6" s="1"/>
      <c r="O6" s="1"/>
      <c r="R6" s="1"/>
      <c r="S6" s="1"/>
      <c r="T6" s="1"/>
      <c r="U6" s="1"/>
      <c r="V6" s="1"/>
      <c r="W6" s="1"/>
      <c r="X6" s="1"/>
      <c r="Y6" s="1"/>
      <c r="Z6" s="1"/>
    </row>
    <row r="7" spans="1:25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0">
        <f>Main!B10</f>
        <v>45429</v>
      </c>
      <c r="N7" s="1"/>
      <c r="O7" s="1"/>
      <c r="R7" s="1"/>
      <c r="S7" s="1"/>
      <c r="T7" s="1"/>
      <c r="U7" s="1"/>
      <c r="V7" s="1"/>
      <c r="W7" s="1"/>
      <c r="X7" s="1"/>
      <c r="Y7" s="1"/>
    </row>
    <row r="8" spans="2:26" ht="12.75" customHeight="1">
      <c r="B8" s="91" t="s">
        <v>532</v>
      </c>
      <c r="C8" s="91"/>
      <c r="D8" s="91"/>
      <c r="E8" s="91"/>
      <c r="F8" s="6"/>
      <c r="G8" s="6"/>
      <c r="H8" s="6"/>
      <c r="I8" s="6"/>
      <c r="J8" s="1"/>
      <c r="K8" s="6"/>
      <c r="L8" s="6"/>
      <c r="M8" s="6"/>
      <c r="N8" s="1"/>
      <c r="O8" s="1"/>
      <c r="R8" s="1"/>
      <c r="S8" s="1"/>
      <c r="T8" s="1"/>
      <c r="U8" s="1"/>
      <c r="V8" s="1"/>
      <c r="W8" s="1"/>
      <c r="X8" s="1"/>
      <c r="Y8" s="1"/>
      <c r="Z8" s="1"/>
    </row>
    <row r="9" spans="1:24" ht="38.25" customHeight="1">
      <c r="A9" s="92" t="s">
        <v>16</v>
      </c>
      <c r="B9" s="93" t="s">
        <v>522</v>
      </c>
      <c r="C9" s="93"/>
      <c r="D9" s="94" t="s">
        <v>533</v>
      </c>
      <c r="E9" s="93" t="s">
        <v>534</v>
      </c>
      <c r="F9" s="93" t="s">
        <v>535</v>
      </c>
      <c r="G9" s="93" t="s">
        <v>536</v>
      </c>
      <c r="H9" s="93" t="s">
        <v>537</v>
      </c>
      <c r="I9" s="93" t="s">
        <v>538</v>
      </c>
      <c r="J9" s="92" t="s">
        <v>539</v>
      </c>
      <c r="K9" s="93" t="s">
        <v>540</v>
      </c>
      <c r="L9" s="95" t="s">
        <v>541</v>
      </c>
      <c r="M9" s="95" t="s">
        <v>542</v>
      </c>
      <c r="N9" s="93" t="s">
        <v>543</v>
      </c>
      <c r="O9" s="238" t="s">
        <v>544</v>
      </c>
      <c r="P9" s="195" t="s">
        <v>545</v>
      </c>
      <c r="Q9" s="195" t="s">
        <v>814</v>
      </c>
      <c r="R9" s="1"/>
      <c r="S9" s="1"/>
      <c r="T9" s="1"/>
      <c r="U9" s="1"/>
      <c r="V9" s="1"/>
      <c r="W9" s="1"/>
      <c r="X9" s="1"/>
    </row>
    <row r="10" spans="1:18" ht="15" customHeight="1">
      <c r="A10" s="187">
        <v>1</v>
      </c>
      <c r="B10" s="184">
        <v>45362</v>
      </c>
      <c r="C10" s="188"/>
      <c r="D10" s="192" t="s">
        <v>184</v>
      </c>
      <c r="E10" s="189" t="s">
        <v>546</v>
      </c>
      <c r="F10" s="183" t="s">
        <v>846</v>
      </c>
      <c r="G10" s="185">
        <v>2390</v>
      </c>
      <c r="H10" s="183"/>
      <c r="I10" s="183" t="s">
        <v>847</v>
      </c>
      <c r="J10" s="185" t="s">
        <v>547</v>
      </c>
      <c r="K10" s="185"/>
      <c r="L10" s="186"/>
      <c r="M10" s="190"/>
      <c r="N10" s="185"/>
      <c r="O10" s="191"/>
      <c r="P10" s="186">
        <f>VLOOKUP(D10,'MidCap Intra'!$B$11:$C$571,2,0)</f>
        <v>2468.35</v>
      </c>
      <c r="Q10" s="228"/>
      <c r="R10" s="54" t="s">
        <v>1061</v>
      </c>
    </row>
    <row r="11" spans="1:18" ht="15" customHeight="1">
      <c r="A11" s="187">
        <v>2</v>
      </c>
      <c r="B11" s="184">
        <v>45373</v>
      </c>
      <c r="C11" s="188"/>
      <c r="D11" s="192" t="s">
        <v>224</v>
      </c>
      <c r="E11" s="189" t="s">
        <v>1015</v>
      </c>
      <c r="F11" s="183" t="s">
        <v>1016</v>
      </c>
      <c r="G11" s="185">
        <v>3612</v>
      </c>
      <c r="H11" s="183"/>
      <c r="I11" s="183" t="s">
        <v>1017</v>
      </c>
      <c r="J11" s="185" t="s">
        <v>547</v>
      </c>
      <c r="K11" s="185"/>
      <c r="L11" s="186"/>
      <c r="M11" s="190"/>
      <c r="N11" s="185"/>
      <c r="O11" s="191"/>
      <c r="P11" s="186">
        <f>VLOOKUP(D11,'MidCap Intra'!$B$11:$C$571,2,0)</f>
        <v>3900.95</v>
      </c>
      <c r="Q11" s="228"/>
      <c r="R11" s="54" t="s">
        <v>1061</v>
      </c>
    </row>
    <row r="12" spans="1:18" ht="15" customHeight="1">
      <c r="A12" s="305">
        <v>3</v>
      </c>
      <c r="B12" s="306">
        <v>45385</v>
      </c>
      <c r="C12" s="307"/>
      <c r="D12" s="308" t="s">
        <v>84</v>
      </c>
      <c r="E12" s="309" t="s">
        <v>546</v>
      </c>
      <c r="F12" s="260">
        <v>4760</v>
      </c>
      <c r="G12" s="261">
        <v>4580</v>
      </c>
      <c r="H12" s="260">
        <v>4965</v>
      </c>
      <c r="I12" s="260" t="s">
        <v>852</v>
      </c>
      <c r="J12" s="255" t="s">
        <v>900</v>
      </c>
      <c r="K12" s="255">
        <f aca="true" t="shared" si="0" ref="K12">H12-F12</f>
        <v>205</v>
      </c>
      <c r="L12" s="301">
        <f aca="true" t="shared" si="1" ref="L12">(F12*-0.3)/100</f>
        <v>-14.28</v>
      </c>
      <c r="M12" s="302">
        <f aca="true" t="shared" si="2" ref="M12">(K12+L12)/F12</f>
        <v>0.0400672268907563</v>
      </c>
      <c r="N12" s="255" t="s">
        <v>548</v>
      </c>
      <c r="O12" s="303">
        <v>45418</v>
      </c>
      <c r="P12" s="304"/>
      <c r="Q12" s="228"/>
      <c r="R12" s="54" t="s">
        <v>1061</v>
      </c>
    </row>
    <row r="13" spans="1:18" ht="15" customHeight="1">
      <c r="A13" s="187">
        <v>4</v>
      </c>
      <c r="B13" s="184">
        <v>45394</v>
      </c>
      <c r="C13" s="188"/>
      <c r="D13" s="192" t="s">
        <v>272</v>
      </c>
      <c r="E13" s="189" t="s">
        <v>546</v>
      </c>
      <c r="F13" s="183" t="s">
        <v>855</v>
      </c>
      <c r="G13" s="185">
        <v>1625</v>
      </c>
      <c r="H13" s="183"/>
      <c r="I13" s="183" t="s">
        <v>856</v>
      </c>
      <c r="J13" s="185" t="s">
        <v>547</v>
      </c>
      <c r="K13" s="185"/>
      <c r="L13" s="186"/>
      <c r="M13" s="190"/>
      <c r="N13" s="185"/>
      <c r="O13" s="191"/>
      <c r="P13" s="186">
        <f>VLOOKUP(D13,'MidCap Intra'!$B$11:$C$571,2,0)</f>
        <v>1779.65</v>
      </c>
      <c r="Q13" s="228"/>
      <c r="R13" s="54" t="s">
        <v>1062</v>
      </c>
    </row>
    <row r="14" spans="1:18" ht="15" customHeight="1">
      <c r="A14" s="187">
        <v>5</v>
      </c>
      <c r="B14" s="184">
        <v>45397</v>
      </c>
      <c r="C14" s="188"/>
      <c r="D14" s="192" t="s">
        <v>126</v>
      </c>
      <c r="E14" s="189" t="s">
        <v>1015</v>
      </c>
      <c r="F14" s="183" t="s">
        <v>1018</v>
      </c>
      <c r="G14" s="185">
        <v>1357.5</v>
      </c>
      <c r="H14" s="183"/>
      <c r="I14" s="183" t="s">
        <v>1019</v>
      </c>
      <c r="J14" s="185" t="s">
        <v>547</v>
      </c>
      <c r="K14" s="185"/>
      <c r="L14" s="186"/>
      <c r="M14" s="190"/>
      <c r="N14" s="185"/>
      <c r="O14" s="191"/>
      <c r="P14" s="186">
        <f>VLOOKUP(D14,'MidCap Intra'!$B$11:$C$571,2,0)</f>
        <v>1460.25</v>
      </c>
      <c r="Q14" s="228"/>
      <c r="R14" s="54" t="s">
        <v>1061</v>
      </c>
    </row>
    <row r="15" spans="1:18" ht="15" customHeight="1">
      <c r="A15" s="321">
        <v>6</v>
      </c>
      <c r="B15" s="322">
        <v>45405</v>
      </c>
      <c r="C15" s="323"/>
      <c r="D15" s="324" t="s">
        <v>457</v>
      </c>
      <c r="E15" s="325" t="s">
        <v>546</v>
      </c>
      <c r="F15" s="286">
        <v>161</v>
      </c>
      <c r="G15" s="287">
        <v>149.5</v>
      </c>
      <c r="H15" s="286">
        <v>148.5</v>
      </c>
      <c r="I15" s="286" t="s">
        <v>858</v>
      </c>
      <c r="J15" s="279" t="s">
        <v>975</v>
      </c>
      <c r="K15" s="279">
        <f aca="true" t="shared" si="3" ref="K15">H15-F15</f>
        <v>-12.5</v>
      </c>
      <c r="L15" s="326">
        <f aca="true" t="shared" si="4" ref="L15">(F15*-0.3)/100</f>
        <v>-0.483</v>
      </c>
      <c r="M15" s="327">
        <f aca="true" t="shared" si="5" ref="M15">(K15+L15)/F15</f>
        <v>-0.08063975155279503</v>
      </c>
      <c r="N15" s="279" t="s">
        <v>558</v>
      </c>
      <c r="O15" s="328">
        <v>45425</v>
      </c>
      <c r="P15" s="329"/>
      <c r="Q15" s="228"/>
      <c r="R15" s="54" t="s">
        <v>1061</v>
      </c>
    </row>
    <row r="16" spans="1:18" ht="15" customHeight="1">
      <c r="A16" s="305">
        <v>7</v>
      </c>
      <c r="B16" s="306">
        <v>45411</v>
      </c>
      <c r="C16" s="307"/>
      <c r="D16" s="308" t="s">
        <v>216</v>
      </c>
      <c r="E16" s="309" t="s">
        <v>546</v>
      </c>
      <c r="F16" s="260">
        <v>642.5</v>
      </c>
      <c r="G16" s="261">
        <v>618</v>
      </c>
      <c r="H16" s="260">
        <v>669.5</v>
      </c>
      <c r="I16" s="260" t="s">
        <v>867</v>
      </c>
      <c r="J16" s="255" t="s">
        <v>964</v>
      </c>
      <c r="K16" s="255">
        <f aca="true" t="shared" si="6" ref="K16">H16-F16</f>
        <v>27</v>
      </c>
      <c r="L16" s="301">
        <f aca="true" t="shared" si="7" ref="L16">(F16*-0.3)/100</f>
        <v>-1.9275</v>
      </c>
      <c r="M16" s="302">
        <f aca="true" t="shared" si="8" ref="M16">(K16+L16)/F16</f>
        <v>0.039023346303501946</v>
      </c>
      <c r="N16" s="255" t="s">
        <v>548</v>
      </c>
      <c r="O16" s="303">
        <v>45422</v>
      </c>
      <c r="P16" s="304"/>
      <c r="Q16" s="228"/>
      <c r="R16" s="54" t="s">
        <v>1061</v>
      </c>
    </row>
    <row r="17" spans="1:18" ht="15" customHeight="1">
      <c r="A17" s="321">
        <v>8</v>
      </c>
      <c r="B17" s="322">
        <v>45412</v>
      </c>
      <c r="C17" s="323"/>
      <c r="D17" s="324" t="s">
        <v>861</v>
      </c>
      <c r="E17" s="325" t="s">
        <v>546</v>
      </c>
      <c r="F17" s="286">
        <v>165.5</v>
      </c>
      <c r="G17" s="287">
        <v>159</v>
      </c>
      <c r="H17" s="286">
        <v>158.5</v>
      </c>
      <c r="I17" s="286" t="s">
        <v>868</v>
      </c>
      <c r="J17" s="279" t="s">
        <v>957</v>
      </c>
      <c r="K17" s="279">
        <f aca="true" t="shared" si="9" ref="K17:K18">H17-F17</f>
        <v>-7</v>
      </c>
      <c r="L17" s="326">
        <f aca="true" t="shared" si="10" ref="L17:L18">(F17*-0.3)/100</f>
        <v>-0.4965</v>
      </c>
      <c r="M17" s="327">
        <f aca="true" t="shared" si="11" ref="M17:M18">(K17+L17)/F17</f>
        <v>-0.045296072507552874</v>
      </c>
      <c r="N17" s="279" t="s">
        <v>558</v>
      </c>
      <c r="O17" s="328">
        <v>45421</v>
      </c>
      <c r="P17" s="329"/>
      <c r="Q17" s="228"/>
      <c r="R17" s="54" t="s">
        <v>1061</v>
      </c>
    </row>
    <row r="18" spans="1:18" ht="15" customHeight="1">
      <c r="A18" s="305">
        <v>9</v>
      </c>
      <c r="B18" s="306">
        <v>45412</v>
      </c>
      <c r="C18" s="307"/>
      <c r="D18" s="308" t="s">
        <v>417</v>
      </c>
      <c r="E18" s="309" t="s">
        <v>546</v>
      </c>
      <c r="F18" s="260">
        <v>1480</v>
      </c>
      <c r="G18" s="261">
        <v>1360</v>
      </c>
      <c r="H18" s="260">
        <v>1548</v>
      </c>
      <c r="I18" s="260" t="s">
        <v>869</v>
      </c>
      <c r="J18" s="255" t="s">
        <v>682</v>
      </c>
      <c r="K18" s="255">
        <f t="shared" si="9"/>
        <v>68</v>
      </c>
      <c r="L18" s="301">
        <f t="shared" si="10"/>
        <v>-4.44</v>
      </c>
      <c r="M18" s="302">
        <f t="shared" si="11"/>
        <v>0.042945945945945946</v>
      </c>
      <c r="N18" s="255" t="s">
        <v>548</v>
      </c>
      <c r="O18" s="303">
        <v>45428</v>
      </c>
      <c r="P18" s="304"/>
      <c r="Q18" s="228"/>
      <c r="R18" s="54" t="s">
        <v>1061</v>
      </c>
    </row>
    <row r="19" spans="1:18" ht="15" customHeight="1">
      <c r="A19" s="187">
        <v>10</v>
      </c>
      <c r="B19" s="184">
        <v>45414</v>
      </c>
      <c r="C19" s="188"/>
      <c r="D19" s="192" t="s">
        <v>124</v>
      </c>
      <c r="E19" s="189" t="s">
        <v>1015</v>
      </c>
      <c r="F19" s="183" t="s">
        <v>1021</v>
      </c>
      <c r="G19" s="185">
        <v>1267</v>
      </c>
      <c r="H19" s="183"/>
      <c r="I19" s="183" t="s">
        <v>1022</v>
      </c>
      <c r="J19" s="185" t="s">
        <v>547</v>
      </c>
      <c r="K19" s="185"/>
      <c r="L19" s="186"/>
      <c r="M19" s="190"/>
      <c r="N19" s="185"/>
      <c r="O19" s="191"/>
      <c r="P19" s="186">
        <f>VLOOKUP(D19,'MidCap Intra'!$B$11:$C$571,2,0)</f>
        <v>1348.15</v>
      </c>
      <c r="Q19" s="228"/>
      <c r="R19" s="54" t="s">
        <v>1061</v>
      </c>
    </row>
    <row r="20" spans="1:18" ht="15" customHeight="1">
      <c r="A20" s="305">
        <v>11</v>
      </c>
      <c r="B20" s="306">
        <v>45418</v>
      </c>
      <c r="C20" s="307"/>
      <c r="D20" s="308" t="s">
        <v>92</v>
      </c>
      <c r="E20" s="309" t="s">
        <v>546</v>
      </c>
      <c r="F20" s="260">
        <v>450</v>
      </c>
      <c r="G20" s="261">
        <v>428</v>
      </c>
      <c r="H20" s="260">
        <v>474.5</v>
      </c>
      <c r="I20" s="260" t="s">
        <v>898</v>
      </c>
      <c r="J20" s="255" t="s">
        <v>1068</v>
      </c>
      <c r="K20" s="255">
        <f aca="true" t="shared" si="12" ref="K20">H20-F20</f>
        <v>24.5</v>
      </c>
      <c r="L20" s="301">
        <f aca="true" t="shared" si="13" ref="L20">(F20*-0.3)/100</f>
        <v>-1.35</v>
      </c>
      <c r="M20" s="302">
        <f aca="true" t="shared" si="14" ref="M20">(K20+L20)/F20</f>
        <v>0.05144444444444444</v>
      </c>
      <c r="N20" s="255" t="s">
        <v>548</v>
      </c>
      <c r="O20" s="303">
        <v>45428</v>
      </c>
      <c r="P20" s="304"/>
      <c r="Q20" s="228"/>
      <c r="R20" s="54" t="s">
        <v>1061</v>
      </c>
    </row>
    <row r="21" spans="1:18" ht="15" customHeight="1">
      <c r="A21" s="187">
        <v>12</v>
      </c>
      <c r="B21" s="184">
        <v>45419</v>
      </c>
      <c r="C21" s="188"/>
      <c r="D21" s="192" t="s">
        <v>154</v>
      </c>
      <c r="E21" s="189" t="s">
        <v>546</v>
      </c>
      <c r="F21" s="183" t="s">
        <v>911</v>
      </c>
      <c r="G21" s="185">
        <v>416</v>
      </c>
      <c r="H21" s="183"/>
      <c r="I21" s="183" t="s">
        <v>912</v>
      </c>
      <c r="J21" s="185" t="s">
        <v>547</v>
      </c>
      <c r="K21" s="185"/>
      <c r="L21" s="186"/>
      <c r="M21" s="190"/>
      <c r="N21" s="185"/>
      <c r="O21" s="191"/>
      <c r="P21" s="186">
        <f>VLOOKUP(D21,'MidCap Intra'!$B$11:$C$571,2,0)</f>
        <v>431.45</v>
      </c>
      <c r="Q21" s="228"/>
      <c r="R21" s="54" t="s">
        <v>1061</v>
      </c>
    </row>
    <row r="22" spans="1:18" ht="15" customHeight="1">
      <c r="A22" s="305">
        <v>13</v>
      </c>
      <c r="B22" s="306">
        <v>45426</v>
      </c>
      <c r="C22" s="307"/>
      <c r="D22" s="308" t="s">
        <v>222</v>
      </c>
      <c r="E22" s="309" t="s">
        <v>546</v>
      </c>
      <c r="F22" s="260">
        <v>420</v>
      </c>
      <c r="G22" s="261">
        <v>395</v>
      </c>
      <c r="H22" s="260">
        <v>439</v>
      </c>
      <c r="I22" s="260" t="s">
        <v>992</v>
      </c>
      <c r="J22" s="255" t="s">
        <v>1060</v>
      </c>
      <c r="K22" s="255">
        <f aca="true" t="shared" si="15" ref="K22">H22-F22</f>
        <v>19</v>
      </c>
      <c r="L22" s="301">
        <f aca="true" t="shared" si="16" ref="L22">(F22*-0.3)/100</f>
        <v>-1.26</v>
      </c>
      <c r="M22" s="302">
        <f aca="true" t="shared" si="17" ref="M22">(K22+L22)/F22</f>
        <v>0.042238095238095234</v>
      </c>
      <c r="N22" s="255" t="s">
        <v>548</v>
      </c>
      <c r="O22" s="303">
        <v>45427</v>
      </c>
      <c r="P22" s="304"/>
      <c r="Q22" s="228"/>
      <c r="R22" s="54" t="s">
        <v>1061</v>
      </c>
    </row>
    <row r="23" spans="1:17" ht="15" customHeight="1">
      <c r="A23" s="187">
        <v>14</v>
      </c>
      <c r="B23" s="184">
        <v>45428</v>
      </c>
      <c r="C23" s="188"/>
      <c r="D23" s="192" t="s">
        <v>133</v>
      </c>
      <c r="E23" s="189" t="s">
        <v>546</v>
      </c>
      <c r="F23" s="183" t="s">
        <v>1078</v>
      </c>
      <c r="G23" s="185">
        <v>2185</v>
      </c>
      <c r="H23" s="183"/>
      <c r="I23" s="183" t="s">
        <v>1073</v>
      </c>
      <c r="J23" s="185" t="s">
        <v>547</v>
      </c>
      <c r="K23" s="185"/>
      <c r="L23" s="186"/>
      <c r="M23" s="190"/>
      <c r="N23" s="185"/>
      <c r="O23" s="191"/>
      <c r="P23" s="186"/>
      <c r="Q23" s="228"/>
    </row>
    <row r="24" spans="1:17" ht="15" customHeight="1">
      <c r="A24" s="187"/>
      <c r="B24" s="184"/>
      <c r="C24" s="188"/>
      <c r="D24" s="192"/>
      <c r="E24" s="189"/>
      <c r="F24" s="183"/>
      <c r="G24" s="185"/>
      <c r="H24" s="183"/>
      <c r="I24" s="183"/>
      <c r="J24" s="185"/>
      <c r="K24" s="185"/>
      <c r="L24" s="186"/>
      <c r="M24" s="190"/>
      <c r="N24" s="185"/>
      <c r="O24" s="191"/>
      <c r="P24" s="186"/>
      <c r="Q24" s="228"/>
    </row>
    <row r="25" spans="1:17" ht="15" customHeight="1">
      <c r="A25" s="187"/>
      <c r="B25" s="184"/>
      <c r="C25" s="188"/>
      <c r="D25" s="192"/>
      <c r="E25" s="189"/>
      <c r="F25" s="183"/>
      <c r="G25" s="185"/>
      <c r="H25" s="183"/>
      <c r="I25" s="183"/>
      <c r="J25" s="185"/>
      <c r="K25" s="185"/>
      <c r="L25" s="186"/>
      <c r="M25" s="190"/>
      <c r="N25" s="185"/>
      <c r="O25" s="191"/>
      <c r="P25" s="186"/>
      <c r="Q25" s="228"/>
    </row>
    <row r="26" spans="7:16" ht="15" customHeight="1"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38" ht="14.25" customHeight="1">
      <c r="A27" s="96"/>
      <c r="B27" s="97"/>
      <c r="C27" s="98"/>
      <c r="D27" s="99"/>
      <c r="E27" s="100"/>
      <c r="F27" s="100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02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ht="12" customHeight="1">
      <c r="A28" s="103" t="s">
        <v>549</v>
      </c>
      <c r="B28" s="104"/>
      <c r="C28" s="105"/>
      <c r="E28" s="106"/>
      <c r="F28" s="106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ht="12" customHeight="1">
      <c r="A29" s="107" t="s">
        <v>550</v>
      </c>
      <c r="B29" s="103"/>
      <c r="C29" s="103"/>
      <c r="D29" s="103"/>
      <c r="E29" s="37"/>
      <c r="F29" s="108" t="s">
        <v>551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ht="12" customHeight="1">
      <c r="A30" s="103" t="s">
        <v>552</v>
      </c>
      <c r="B30" s="103"/>
      <c r="C30" s="103"/>
      <c r="D30" s="103" t="s">
        <v>553</v>
      </c>
      <c r="E30" s="6"/>
      <c r="F30" s="108" t="s">
        <v>554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ht="12" customHeight="1">
      <c r="A31" s="103"/>
      <c r="B31" s="103"/>
      <c r="C31" s="103"/>
      <c r="D31" s="103"/>
      <c r="E31" s="6"/>
      <c r="F31" s="6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ht="12" customHeight="1">
      <c r="A32" s="196"/>
      <c r="B32" s="196"/>
      <c r="C32" s="196"/>
      <c r="D32" s="196"/>
      <c r="E32" s="197"/>
      <c r="F32" s="197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ht="14.25" customHeight="1">
      <c r="A33" s="103"/>
      <c r="B33" s="103"/>
      <c r="C33" s="103"/>
      <c r="D33" s="103"/>
      <c r="E33" s="6"/>
      <c r="F33" s="6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ht="12.75" customHeight="1">
      <c r="A34" s="115" t="s">
        <v>559</v>
      </c>
      <c r="B34" s="115"/>
      <c r="C34" s="115"/>
      <c r="D34" s="115"/>
      <c r="E34" s="6"/>
      <c r="F34" s="6"/>
      <c r="G34" s="54"/>
      <c r="H34" s="54"/>
      <c r="I34" s="54"/>
      <c r="J34" s="54"/>
      <c r="K34" s="54"/>
      <c r="L34" s="54"/>
      <c r="M34" s="54"/>
      <c r="N34" s="54"/>
      <c r="O34" s="54"/>
      <c r="P34" s="54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ht="38.25" customHeight="1">
      <c r="A35" s="93" t="s">
        <v>16</v>
      </c>
      <c r="B35" s="93" t="s">
        <v>522</v>
      </c>
      <c r="C35" s="93"/>
      <c r="D35" s="94" t="s">
        <v>533</v>
      </c>
      <c r="E35" s="93" t="s">
        <v>534</v>
      </c>
      <c r="F35" s="93" t="s">
        <v>535</v>
      </c>
      <c r="G35" s="93" t="s">
        <v>555</v>
      </c>
      <c r="H35" s="93" t="s">
        <v>537</v>
      </c>
      <c r="I35" s="193" t="s">
        <v>538</v>
      </c>
      <c r="J35" s="195" t="s">
        <v>539</v>
      </c>
      <c r="K35" s="194" t="s">
        <v>560</v>
      </c>
      <c r="L35" s="95" t="s">
        <v>541</v>
      </c>
      <c r="M35" s="116" t="s">
        <v>561</v>
      </c>
      <c r="N35" s="93" t="s">
        <v>562</v>
      </c>
      <c r="O35" s="92" t="s">
        <v>543</v>
      </c>
      <c r="P35" s="277" t="s">
        <v>544</v>
      </c>
      <c r="Q35" s="230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ht="12.75" customHeight="1">
      <c r="A36" s="260">
        <v>1</v>
      </c>
      <c r="B36" s="258">
        <v>45408</v>
      </c>
      <c r="C36" s="259"/>
      <c r="D36" s="259" t="s">
        <v>862</v>
      </c>
      <c r="E36" s="260" t="s">
        <v>557</v>
      </c>
      <c r="F36" s="260">
        <v>1102.5</v>
      </c>
      <c r="G36" s="260">
        <v>1078</v>
      </c>
      <c r="H36" s="260">
        <v>1114</v>
      </c>
      <c r="I36" s="261" t="s">
        <v>863</v>
      </c>
      <c r="J36" s="294" t="s">
        <v>895</v>
      </c>
      <c r="K36" s="295">
        <f aca="true" t="shared" si="18" ref="K36">H36-F36</f>
        <v>11.5</v>
      </c>
      <c r="L36" s="296">
        <f aca="true" t="shared" si="19" ref="L36">(H36*N36)*0.03%</f>
        <v>150.39</v>
      </c>
      <c r="M36" s="297">
        <f aca="true" t="shared" si="20" ref="M36">(K36*N36)-L36</f>
        <v>5024.61</v>
      </c>
      <c r="N36" s="295">
        <v>450</v>
      </c>
      <c r="O36" s="298" t="s">
        <v>548</v>
      </c>
      <c r="P36" s="299">
        <v>45415</v>
      </c>
      <c r="Q36" s="226"/>
      <c r="R36" s="54" t="s">
        <v>1061</v>
      </c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118"/>
      <c r="AG36" s="119"/>
      <c r="AH36" s="117"/>
      <c r="AI36" s="117"/>
      <c r="AJ36" s="118"/>
      <c r="AK36" s="118"/>
      <c r="AL36" s="118"/>
    </row>
    <row r="37" spans="1:38" ht="12.75" customHeight="1">
      <c r="A37" s="260">
        <v>2</v>
      </c>
      <c r="B37" s="258">
        <v>45414</v>
      </c>
      <c r="C37" s="259"/>
      <c r="D37" s="259" t="s">
        <v>879</v>
      </c>
      <c r="E37" s="260" t="s">
        <v>557</v>
      </c>
      <c r="F37" s="260">
        <v>457</v>
      </c>
      <c r="G37" s="260">
        <v>448</v>
      </c>
      <c r="H37" s="260">
        <v>465.5</v>
      </c>
      <c r="I37" s="261" t="s">
        <v>880</v>
      </c>
      <c r="J37" s="294" t="s">
        <v>894</v>
      </c>
      <c r="K37" s="295">
        <f aca="true" t="shared" si="21" ref="K37">H37-F37</f>
        <v>8.5</v>
      </c>
      <c r="L37" s="296">
        <f aca="true" t="shared" si="22" ref="L37">(H37*N37)*0.03%</f>
        <v>174.56249999999997</v>
      </c>
      <c r="M37" s="297">
        <f aca="true" t="shared" si="23" ref="M37">(K37*N37)-L37</f>
        <v>10450.4375</v>
      </c>
      <c r="N37" s="295">
        <v>1250</v>
      </c>
      <c r="O37" s="298" t="s">
        <v>548</v>
      </c>
      <c r="P37" s="299">
        <v>45415</v>
      </c>
      <c r="Q37" s="226"/>
      <c r="R37" s="54" t="s">
        <v>1061</v>
      </c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118"/>
      <c r="AG37" s="119"/>
      <c r="AH37" s="117"/>
      <c r="AI37" s="117"/>
      <c r="AJ37" s="118"/>
      <c r="AK37" s="118"/>
      <c r="AL37" s="118"/>
    </row>
    <row r="38" spans="1:38" ht="12.75" customHeight="1">
      <c r="A38" s="286">
        <v>3</v>
      </c>
      <c r="B38" s="282">
        <v>45414</v>
      </c>
      <c r="C38" s="285"/>
      <c r="D38" s="285" t="s">
        <v>881</v>
      </c>
      <c r="E38" s="286" t="s">
        <v>557</v>
      </c>
      <c r="F38" s="286">
        <v>3002.5</v>
      </c>
      <c r="G38" s="286">
        <v>2950</v>
      </c>
      <c r="H38" s="286">
        <v>2950</v>
      </c>
      <c r="I38" s="287" t="s">
        <v>882</v>
      </c>
      <c r="J38" s="288" t="s">
        <v>893</v>
      </c>
      <c r="K38" s="289">
        <f>H38-F38</f>
        <v>-52.5</v>
      </c>
      <c r="L38" s="290">
        <f aca="true" t="shared" si="24" ref="L38:L39">(H38*N38)*0.03%</f>
        <v>176.99999999999997</v>
      </c>
      <c r="M38" s="291">
        <f aca="true" t="shared" si="25" ref="M38:M39">(K38*N38)-L38</f>
        <v>-10677</v>
      </c>
      <c r="N38" s="289">
        <v>200</v>
      </c>
      <c r="O38" s="292" t="s">
        <v>558</v>
      </c>
      <c r="P38" s="293">
        <v>45415</v>
      </c>
      <c r="Q38" s="226"/>
      <c r="R38" s="54" t="s">
        <v>1063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118"/>
      <c r="AG38" s="119"/>
      <c r="AH38" s="117"/>
      <c r="AI38" s="117"/>
      <c r="AJ38" s="118"/>
      <c r="AK38" s="118"/>
      <c r="AL38" s="118"/>
    </row>
    <row r="39" spans="1:38" ht="12.75" customHeight="1">
      <c r="A39" s="260">
        <v>4</v>
      </c>
      <c r="B39" s="258">
        <v>45418</v>
      </c>
      <c r="C39" s="259"/>
      <c r="D39" s="259" t="s">
        <v>879</v>
      </c>
      <c r="E39" s="260" t="s">
        <v>557</v>
      </c>
      <c r="F39" s="260">
        <v>455</v>
      </c>
      <c r="G39" s="260">
        <v>446</v>
      </c>
      <c r="H39" s="260">
        <v>465.5</v>
      </c>
      <c r="I39" s="261" t="s">
        <v>897</v>
      </c>
      <c r="J39" s="294" t="s">
        <v>899</v>
      </c>
      <c r="K39" s="295">
        <f aca="true" t="shared" si="26" ref="K39">H39-F39</f>
        <v>10.5</v>
      </c>
      <c r="L39" s="296">
        <f t="shared" si="24"/>
        <v>174.56249999999997</v>
      </c>
      <c r="M39" s="297">
        <f t="shared" si="25"/>
        <v>12950.4375</v>
      </c>
      <c r="N39" s="295">
        <v>1250</v>
      </c>
      <c r="O39" s="298" t="s">
        <v>548</v>
      </c>
      <c r="P39" s="299">
        <v>45418</v>
      </c>
      <c r="Q39" s="226"/>
      <c r="R39" s="54" t="s">
        <v>1061</v>
      </c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118"/>
      <c r="AG39" s="119"/>
      <c r="AH39" s="117"/>
      <c r="AI39" s="117"/>
      <c r="AJ39" s="118"/>
      <c r="AK39" s="118"/>
      <c r="AL39" s="118"/>
    </row>
    <row r="40" spans="1:38" ht="12.75" customHeight="1">
      <c r="A40" s="286">
        <v>5</v>
      </c>
      <c r="B40" s="282">
        <v>45418</v>
      </c>
      <c r="C40" s="285"/>
      <c r="D40" s="285" t="s">
        <v>901</v>
      </c>
      <c r="E40" s="286" t="s">
        <v>557</v>
      </c>
      <c r="F40" s="286">
        <v>805</v>
      </c>
      <c r="G40" s="286">
        <v>790</v>
      </c>
      <c r="H40" s="286">
        <v>790</v>
      </c>
      <c r="I40" s="287" t="s">
        <v>902</v>
      </c>
      <c r="J40" s="288" t="s">
        <v>916</v>
      </c>
      <c r="K40" s="289">
        <f>H40-F40</f>
        <v>-15</v>
      </c>
      <c r="L40" s="290">
        <f aca="true" t="shared" si="27" ref="L40">(H40*N40)*0.03%</f>
        <v>177.74999999999997</v>
      </c>
      <c r="M40" s="291">
        <f aca="true" t="shared" si="28" ref="M40">(K40*N40)-L40</f>
        <v>-11427.75</v>
      </c>
      <c r="N40" s="289">
        <v>750</v>
      </c>
      <c r="O40" s="292" t="s">
        <v>558</v>
      </c>
      <c r="P40" s="293">
        <v>45419</v>
      </c>
      <c r="Q40" s="226"/>
      <c r="R40" s="54" t="s">
        <v>1061</v>
      </c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118"/>
      <c r="AG40" s="119"/>
      <c r="AH40" s="117"/>
      <c r="AI40" s="117"/>
      <c r="AJ40" s="118"/>
      <c r="AK40" s="118"/>
      <c r="AL40" s="118"/>
    </row>
    <row r="41" spans="1:38" ht="12.75" customHeight="1">
      <c r="A41" s="310">
        <v>6</v>
      </c>
      <c r="B41" s="311">
        <v>45419</v>
      </c>
      <c r="C41" s="312"/>
      <c r="D41" s="312" t="s">
        <v>907</v>
      </c>
      <c r="E41" s="310" t="s">
        <v>820</v>
      </c>
      <c r="F41" s="310">
        <v>561</v>
      </c>
      <c r="G41" s="310">
        <v>571</v>
      </c>
      <c r="H41" s="310">
        <v>560.5</v>
      </c>
      <c r="I41" s="313" t="s">
        <v>908</v>
      </c>
      <c r="J41" s="314" t="s">
        <v>928</v>
      </c>
      <c r="K41" s="315">
        <f>F41-H41</f>
        <v>0.5</v>
      </c>
      <c r="L41" s="316">
        <f aca="true" t="shared" si="29" ref="L41:L42">(H41*N41)*0.03%</f>
        <v>184.96499999999997</v>
      </c>
      <c r="M41" s="317">
        <f aca="true" t="shared" si="30" ref="M41:M42">(K41*N41)-L41</f>
        <v>365.035</v>
      </c>
      <c r="N41" s="315">
        <v>1100</v>
      </c>
      <c r="O41" s="318" t="s">
        <v>565</v>
      </c>
      <c r="P41" s="319">
        <v>45419</v>
      </c>
      <c r="Q41" s="226"/>
      <c r="R41" s="54" t="s">
        <v>1061</v>
      </c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118"/>
      <c r="AG41" s="119"/>
      <c r="AH41" s="117"/>
      <c r="AI41" s="117"/>
      <c r="AJ41" s="118"/>
      <c r="AK41" s="118"/>
      <c r="AL41" s="118"/>
    </row>
    <row r="42" spans="1:38" ht="12.75" customHeight="1">
      <c r="A42" s="286">
        <v>7</v>
      </c>
      <c r="B42" s="282">
        <v>45419</v>
      </c>
      <c r="C42" s="285"/>
      <c r="D42" s="285" t="s">
        <v>917</v>
      </c>
      <c r="E42" s="286" t="s">
        <v>820</v>
      </c>
      <c r="F42" s="286">
        <v>474</v>
      </c>
      <c r="G42" s="286">
        <v>482</v>
      </c>
      <c r="H42" s="286">
        <v>482</v>
      </c>
      <c r="I42" s="287" t="s">
        <v>918</v>
      </c>
      <c r="J42" s="288" t="s">
        <v>932</v>
      </c>
      <c r="K42" s="289">
        <f>F42-H42</f>
        <v>-8</v>
      </c>
      <c r="L42" s="290">
        <f t="shared" si="29"/>
        <v>187.98</v>
      </c>
      <c r="M42" s="291">
        <f t="shared" si="30"/>
        <v>-10587.98</v>
      </c>
      <c r="N42" s="289">
        <v>1300</v>
      </c>
      <c r="O42" s="292" t="s">
        <v>558</v>
      </c>
      <c r="P42" s="293">
        <v>45420</v>
      </c>
      <c r="Q42" s="226"/>
      <c r="R42" s="54" t="s">
        <v>1062</v>
      </c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118"/>
      <c r="AG42" s="119"/>
      <c r="AH42" s="117"/>
      <c r="AI42" s="117"/>
      <c r="AJ42" s="118"/>
      <c r="AK42" s="118"/>
      <c r="AL42" s="118"/>
    </row>
    <row r="43" spans="1:38" ht="12.75" customHeight="1">
      <c r="A43" s="260">
        <v>8</v>
      </c>
      <c r="B43" s="258">
        <v>45419</v>
      </c>
      <c r="C43" s="259"/>
      <c r="D43" s="259" t="s">
        <v>919</v>
      </c>
      <c r="E43" s="260" t="s">
        <v>557</v>
      </c>
      <c r="F43" s="260">
        <v>1680</v>
      </c>
      <c r="G43" s="260">
        <v>1660</v>
      </c>
      <c r="H43" s="260">
        <v>1697</v>
      </c>
      <c r="I43" s="261" t="s">
        <v>920</v>
      </c>
      <c r="J43" s="294" t="s">
        <v>929</v>
      </c>
      <c r="K43" s="295">
        <f aca="true" t="shared" si="31" ref="K43">H43-F43</f>
        <v>17</v>
      </c>
      <c r="L43" s="296">
        <f aca="true" t="shared" si="32" ref="L43:L44">(H43*N43)*0.03%</f>
        <v>254.54999999999998</v>
      </c>
      <c r="M43" s="297">
        <f aca="true" t="shared" si="33" ref="M43:M44">(K43*N43)-L43</f>
        <v>8245.45</v>
      </c>
      <c r="N43" s="295">
        <v>500</v>
      </c>
      <c r="O43" s="298" t="s">
        <v>548</v>
      </c>
      <c r="P43" s="299">
        <v>45420</v>
      </c>
      <c r="Q43" s="226"/>
      <c r="R43" s="54" t="s">
        <v>1063</v>
      </c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118"/>
      <c r="AG43" s="119"/>
      <c r="AH43" s="117"/>
      <c r="AI43" s="117"/>
      <c r="AJ43" s="118"/>
      <c r="AK43" s="118"/>
      <c r="AL43" s="118"/>
    </row>
    <row r="44" spans="1:38" ht="12.75" customHeight="1">
      <c r="A44" s="286">
        <v>9</v>
      </c>
      <c r="B44" s="282">
        <v>45419</v>
      </c>
      <c r="C44" s="285"/>
      <c r="D44" s="285" t="s">
        <v>921</v>
      </c>
      <c r="E44" s="286" t="s">
        <v>557</v>
      </c>
      <c r="F44" s="286">
        <v>161.25</v>
      </c>
      <c r="G44" s="286">
        <v>159</v>
      </c>
      <c r="H44" s="286">
        <v>158.75</v>
      </c>
      <c r="I44" s="287" t="s">
        <v>922</v>
      </c>
      <c r="J44" s="288" t="s">
        <v>937</v>
      </c>
      <c r="K44" s="289">
        <f>H44-F44</f>
        <v>-2.5</v>
      </c>
      <c r="L44" s="290">
        <f t="shared" si="32"/>
        <v>238.12499999999997</v>
      </c>
      <c r="M44" s="291">
        <f t="shared" si="33"/>
        <v>-12738.125</v>
      </c>
      <c r="N44" s="289">
        <v>5000</v>
      </c>
      <c r="O44" s="292" t="s">
        <v>558</v>
      </c>
      <c r="P44" s="293">
        <v>45420</v>
      </c>
      <c r="Q44" s="226"/>
      <c r="R44" s="54" t="s">
        <v>1062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118"/>
      <c r="AG44" s="119"/>
      <c r="AH44" s="117"/>
      <c r="AI44" s="117"/>
      <c r="AJ44" s="118"/>
      <c r="AK44" s="118"/>
      <c r="AL44" s="118"/>
    </row>
    <row r="45" spans="1:38" ht="12.75" customHeight="1">
      <c r="A45" s="310">
        <v>10</v>
      </c>
      <c r="B45" s="311">
        <v>45420</v>
      </c>
      <c r="C45" s="312"/>
      <c r="D45" s="312" t="s">
        <v>930</v>
      </c>
      <c r="E45" s="310" t="s">
        <v>557</v>
      </c>
      <c r="F45" s="310">
        <v>1131</v>
      </c>
      <c r="G45" s="310">
        <v>1115</v>
      </c>
      <c r="H45" s="310">
        <v>1133</v>
      </c>
      <c r="I45" s="313" t="s">
        <v>931</v>
      </c>
      <c r="J45" s="314" t="s">
        <v>958</v>
      </c>
      <c r="K45" s="315">
        <f aca="true" t="shared" si="34" ref="K45">H45-F45</f>
        <v>2</v>
      </c>
      <c r="L45" s="316">
        <f aca="true" t="shared" si="35" ref="L45">(H45*N45)*0.03%</f>
        <v>212.43749999999997</v>
      </c>
      <c r="M45" s="317">
        <f aca="true" t="shared" si="36" ref="M45">(K45*N45)-L45</f>
        <v>1037.5625</v>
      </c>
      <c r="N45" s="315">
        <v>625</v>
      </c>
      <c r="O45" s="318" t="s">
        <v>565</v>
      </c>
      <c r="P45" s="319">
        <v>45422</v>
      </c>
      <c r="Q45" s="226"/>
      <c r="R45" s="54" t="s">
        <v>1061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118"/>
      <c r="AG45" s="119"/>
      <c r="AH45" s="117"/>
      <c r="AI45" s="117"/>
      <c r="AJ45" s="118"/>
      <c r="AK45" s="118"/>
      <c r="AL45" s="118"/>
    </row>
    <row r="46" spans="1:38" ht="12.75" customHeight="1">
      <c r="A46" s="310">
        <v>11</v>
      </c>
      <c r="B46" s="311">
        <v>45421</v>
      </c>
      <c r="C46" s="312"/>
      <c r="D46" s="312" t="s">
        <v>942</v>
      </c>
      <c r="E46" s="310" t="s">
        <v>557</v>
      </c>
      <c r="F46" s="310">
        <v>2822</v>
      </c>
      <c r="G46" s="310">
        <v>2778</v>
      </c>
      <c r="H46" s="310">
        <v>2825</v>
      </c>
      <c r="I46" s="313" t="s">
        <v>943</v>
      </c>
      <c r="J46" s="314" t="s">
        <v>962</v>
      </c>
      <c r="K46" s="315">
        <f aca="true" t="shared" si="37" ref="K46">H46-F46</f>
        <v>3</v>
      </c>
      <c r="L46" s="316">
        <f aca="true" t="shared" si="38" ref="L46">(H46*N46)*0.03%</f>
        <v>211.87499999999997</v>
      </c>
      <c r="M46" s="317">
        <f aca="true" t="shared" si="39" ref="M46">(K46*N46)-L46</f>
        <v>538.125</v>
      </c>
      <c r="N46" s="315">
        <v>250</v>
      </c>
      <c r="O46" s="318" t="s">
        <v>565</v>
      </c>
      <c r="P46" s="319">
        <v>45422</v>
      </c>
      <c r="Q46" s="226"/>
      <c r="R46" s="54" t="s">
        <v>1061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118"/>
      <c r="AG46" s="119"/>
      <c r="AH46" s="117"/>
      <c r="AI46" s="117"/>
      <c r="AJ46" s="118"/>
      <c r="AK46" s="118"/>
      <c r="AL46" s="118"/>
    </row>
    <row r="47" spans="1:38" ht="12.75" customHeight="1">
      <c r="A47" s="283">
        <v>12</v>
      </c>
      <c r="B47" s="284">
        <v>45421</v>
      </c>
      <c r="C47" s="285"/>
      <c r="D47" s="285" t="s">
        <v>950</v>
      </c>
      <c r="E47" s="286" t="s">
        <v>557</v>
      </c>
      <c r="F47" s="286">
        <v>8435</v>
      </c>
      <c r="G47" s="286">
        <v>8330</v>
      </c>
      <c r="H47" s="286">
        <v>8330</v>
      </c>
      <c r="I47" s="287" t="s">
        <v>951</v>
      </c>
      <c r="J47" s="288" t="s">
        <v>905</v>
      </c>
      <c r="K47" s="289">
        <f>H47-F47</f>
        <v>-105</v>
      </c>
      <c r="L47" s="290">
        <f aca="true" t="shared" si="40" ref="L47">(H47*N47)*0.03%</f>
        <v>249.89999999999998</v>
      </c>
      <c r="M47" s="291">
        <f aca="true" t="shared" si="41" ref="M47">(K47*N47)-L47</f>
        <v>-10749.9</v>
      </c>
      <c r="N47" s="289">
        <v>100</v>
      </c>
      <c r="O47" s="292" t="s">
        <v>558</v>
      </c>
      <c r="P47" s="293">
        <v>45421</v>
      </c>
      <c r="Q47" s="226"/>
      <c r="R47" s="54" t="s">
        <v>1062</v>
      </c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118"/>
      <c r="AG47" s="119"/>
      <c r="AH47" s="117"/>
      <c r="AI47" s="117"/>
      <c r="AJ47" s="118"/>
      <c r="AK47" s="118"/>
      <c r="AL47" s="118"/>
    </row>
    <row r="48" spans="1:38" ht="12.75" customHeight="1">
      <c r="A48" s="310">
        <v>13</v>
      </c>
      <c r="B48" s="311">
        <v>45421</v>
      </c>
      <c r="C48" s="312"/>
      <c r="D48" s="312" t="s">
        <v>952</v>
      </c>
      <c r="E48" s="310" t="s">
        <v>557</v>
      </c>
      <c r="F48" s="310">
        <v>2077</v>
      </c>
      <c r="G48" s="310">
        <v>2050</v>
      </c>
      <c r="H48" s="310">
        <v>2081</v>
      </c>
      <c r="I48" s="313" t="s">
        <v>953</v>
      </c>
      <c r="J48" s="314" t="s">
        <v>955</v>
      </c>
      <c r="K48" s="315">
        <f aca="true" t="shared" si="42" ref="K48:K49">H48-F48</f>
        <v>4</v>
      </c>
      <c r="L48" s="316">
        <f aca="true" t="shared" si="43" ref="L48:L49">(H48*N48)*0.03%</f>
        <v>229.11809999999997</v>
      </c>
      <c r="M48" s="317">
        <f aca="true" t="shared" si="44" ref="M48:M49">(K48*N48)-L48</f>
        <v>1238.8819</v>
      </c>
      <c r="N48" s="315">
        <v>367</v>
      </c>
      <c r="O48" s="318" t="s">
        <v>565</v>
      </c>
      <c r="P48" s="319">
        <v>45421</v>
      </c>
      <c r="Q48" s="226"/>
      <c r="R48" s="54" t="s">
        <v>1063</v>
      </c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118"/>
      <c r="AG48" s="119"/>
      <c r="AH48" s="117"/>
      <c r="AI48" s="117"/>
      <c r="AJ48" s="118"/>
      <c r="AK48" s="118"/>
      <c r="AL48" s="118"/>
    </row>
    <row r="49" spans="1:38" ht="12.75" customHeight="1">
      <c r="A49" s="260">
        <v>14</v>
      </c>
      <c r="B49" s="258">
        <v>45425</v>
      </c>
      <c r="C49" s="259"/>
      <c r="D49" s="259" t="s">
        <v>919</v>
      </c>
      <c r="E49" s="260" t="s">
        <v>557</v>
      </c>
      <c r="F49" s="260">
        <v>1681</v>
      </c>
      <c r="G49" s="260">
        <v>1660</v>
      </c>
      <c r="H49" s="260">
        <v>1697</v>
      </c>
      <c r="I49" s="361" t="s">
        <v>920</v>
      </c>
      <c r="J49" s="350" t="s">
        <v>973</v>
      </c>
      <c r="K49" s="351">
        <f t="shared" si="42"/>
        <v>16</v>
      </c>
      <c r="L49" s="352">
        <f t="shared" si="43"/>
        <v>254.54999999999998</v>
      </c>
      <c r="M49" s="353">
        <f t="shared" si="44"/>
        <v>7745.45</v>
      </c>
      <c r="N49" s="351">
        <v>500</v>
      </c>
      <c r="O49" s="354" t="s">
        <v>548</v>
      </c>
      <c r="P49" s="355">
        <v>45425</v>
      </c>
      <c r="Q49" s="226"/>
      <c r="R49" s="54" t="s">
        <v>1063</v>
      </c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118"/>
      <c r="AG49" s="119"/>
      <c r="AH49" s="117"/>
      <c r="AI49" s="117"/>
      <c r="AJ49" s="118"/>
      <c r="AK49" s="118"/>
      <c r="AL49" s="118"/>
    </row>
    <row r="50" spans="1:38" ht="12.75" customHeight="1">
      <c r="A50" s="332">
        <v>15</v>
      </c>
      <c r="B50" s="334">
        <v>45425</v>
      </c>
      <c r="C50" s="358"/>
      <c r="D50" s="358" t="s">
        <v>986</v>
      </c>
      <c r="E50" s="332" t="s">
        <v>557</v>
      </c>
      <c r="F50" s="332">
        <v>937</v>
      </c>
      <c r="G50" s="332">
        <v>918</v>
      </c>
      <c r="H50" s="332">
        <v>939.5</v>
      </c>
      <c r="I50" s="313" t="s">
        <v>987</v>
      </c>
      <c r="J50" s="356" t="s">
        <v>988</v>
      </c>
      <c r="K50" s="330">
        <f aca="true" t="shared" si="45" ref="K50">H50-F50</f>
        <v>2.5</v>
      </c>
      <c r="L50" s="331">
        <f aca="true" t="shared" si="46" ref="L50:L52">(H50*N50)*0.03%</f>
        <v>176.15624999999997</v>
      </c>
      <c r="M50" s="357">
        <f aca="true" t="shared" si="47" ref="M50:M52">(K50*N50)-L50</f>
        <v>1386.34375</v>
      </c>
      <c r="N50" s="330">
        <v>625</v>
      </c>
      <c r="O50" s="360" t="s">
        <v>548</v>
      </c>
      <c r="P50" s="359">
        <v>45425</v>
      </c>
      <c r="Q50" s="226"/>
      <c r="R50" s="54" t="s">
        <v>1063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118"/>
      <c r="AK50" s="118"/>
      <c r="AL50" s="118"/>
    </row>
    <row r="51" spans="1:38" ht="12.75" customHeight="1">
      <c r="A51" s="363">
        <v>16</v>
      </c>
      <c r="B51" s="364">
        <v>45425</v>
      </c>
      <c r="C51" s="365"/>
      <c r="D51" s="365" t="s">
        <v>989</v>
      </c>
      <c r="E51" s="363" t="s">
        <v>557</v>
      </c>
      <c r="F51" s="363">
        <v>3512.5</v>
      </c>
      <c r="G51" s="363">
        <v>3475</v>
      </c>
      <c r="H51" s="363">
        <v>3475</v>
      </c>
      <c r="I51" s="366" t="s">
        <v>990</v>
      </c>
      <c r="J51" s="387" t="s">
        <v>905</v>
      </c>
      <c r="K51" s="289">
        <f>H51-F51</f>
        <v>-37.5</v>
      </c>
      <c r="L51" s="290">
        <f t="shared" si="46"/>
        <v>312.75</v>
      </c>
      <c r="M51" s="291">
        <f t="shared" si="47"/>
        <v>-11562.75</v>
      </c>
      <c r="N51" s="289">
        <v>300</v>
      </c>
      <c r="O51" s="292" t="s">
        <v>558</v>
      </c>
      <c r="P51" s="293">
        <v>45426</v>
      </c>
      <c r="Q51" s="226"/>
      <c r="R51" s="54" t="s">
        <v>1063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118"/>
      <c r="AK51" s="118"/>
      <c r="AL51" s="118"/>
    </row>
    <row r="52" spans="1:38" ht="12.75" customHeight="1">
      <c r="A52" s="362">
        <v>17</v>
      </c>
      <c r="B52" s="367">
        <v>45425</v>
      </c>
      <c r="C52" s="368"/>
      <c r="D52" s="368" t="s">
        <v>1007</v>
      </c>
      <c r="E52" s="362" t="s">
        <v>557</v>
      </c>
      <c r="F52" s="362">
        <v>1320</v>
      </c>
      <c r="G52" s="362">
        <v>1288</v>
      </c>
      <c r="H52" s="362">
        <v>1339.5</v>
      </c>
      <c r="I52" s="361" t="s">
        <v>1008</v>
      </c>
      <c r="J52" s="254" t="s">
        <v>1012</v>
      </c>
      <c r="K52" s="386">
        <f aca="true" t="shared" si="48" ref="K52">H52-F52</f>
        <v>19.5</v>
      </c>
      <c r="L52" s="352">
        <f t="shared" si="46"/>
        <v>140.64749999999998</v>
      </c>
      <c r="M52" s="353">
        <f t="shared" si="47"/>
        <v>6684.3525</v>
      </c>
      <c r="N52" s="351">
        <v>350</v>
      </c>
      <c r="O52" s="354" t="s">
        <v>548</v>
      </c>
      <c r="P52" s="355">
        <v>45427</v>
      </c>
      <c r="Q52" s="226"/>
      <c r="R52" s="54" t="s">
        <v>1061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118"/>
      <c r="AK52" s="118"/>
      <c r="AL52" s="118"/>
    </row>
    <row r="53" spans="1:38" ht="12.75" customHeight="1">
      <c r="A53" s="377">
        <v>18</v>
      </c>
      <c r="B53" s="379">
        <v>45426</v>
      </c>
      <c r="C53" s="368"/>
      <c r="D53" s="368" t="s">
        <v>930</v>
      </c>
      <c r="E53" s="377" t="s">
        <v>557</v>
      </c>
      <c r="F53" s="377">
        <v>1128.5</v>
      </c>
      <c r="G53" s="377">
        <v>1110</v>
      </c>
      <c r="H53" s="377">
        <v>1141.25</v>
      </c>
      <c r="I53" s="381" t="s">
        <v>931</v>
      </c>
      <c r="J53" s="350" t="s">
        <v>1074</v>
      </c>
      <c r="K53" s="351">
        <f aca="true" t="shared" si="49" ref="K53">H53-F53</f>
        <v>12.75</v>
      </c>
      <c r="L53" s="352">
        <f aca="true" t="shared" si="50" ref="L53">(H53*N53)*0.03%</f>
        <v>213.98437499999997</v>
      </c>
      <c r="M53" s="353">
        <f aca="true" t="shared" si="51" ref="M53">(K53*N53)-L53</f>
        <v>7754.765625</v>
      </c>
      <c r="N53" s="351">
        <v>625</v>
      </c>
      <c r="O53" s="354" t="s">
        <v>548</v>
      </c>
      <c r="P53" s="355">
        <v>45428</v>
      </c>
      <c r="Q53" s="226"/>
      <c r="R53" s="54" t="s">
        <v>1061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118"/>
      <c r="AK53" s="118"/>
      <c r="AL53" s="118"/>
    </row>
    <row r="54" spans="1:38" ht="12.75" customHeight="1">
      <c r="A54" s="402">
        <v>19</v>
      </c>
      <c r="B54" s="400">
        <v>45426</v>
      </c>
      <c r="C54" s="259"/>
      <c r="D54" s="259" t="s">
        <v>994</v>
      </c>
      <c r="E54" s="362" t="s">
        <v>557</v>
      </c>
      <c r="F54" s="362">
        <v>22190</v>
      </c>
      <c r="G54" s="362">
        <v>21890</v>
      </c>
      <c r="H54" s="362">
        <v>22320</v>
      </c>
      <c r="I54" s="361"/>
      <c r="J54" s="408" t="s">
        <v>996</v>
      </c>
      <c r="K54" s="351">
        <f aca="true" t="shared" si="52" ref="K54">H54-F54</f>
        <v>130</v>
      </c>
      <c r="L54" s="352">
        <f aca="true" t="shared" si="53" ref="L54">(H54*N54)*0.03%</f>
        <v>167.39999999999998</v>
      </c>
      <c r="M54" s="353">
        <f aca="true" t="shared" si="54" ref="M54">(K54*N54)-L54</f>
        <v>3082.6</v>
      </c>
      <c r="N54" s="260">
        <v>25</v>
      </c>
      <c r="O54" s="404" t="s">
        <v>548</v>
      </c>
      <c r="P54" s="400">
        <v>45426</v>
      </c>
      <c r="Q54" s="226"/>
      <c r="R54" s="54" t="s">
        <v>1061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118"/>
      <c r="AK54" s="118"/>
      <c r="AL54" s="118"/>
    </row>
    <row r="55" spans="1:38" ht="12.75" customHeight="1">
      <c r="A55" s="403"/>
      <c r="B55" s="401"/>
      <c r="C55" s="259"/>
      <c r="D55" s="259" t="s">
        <v>995</v>
      </c>
      <c r="E55" s="362" t="s">
        <v>820</v>
      </c>
      <c r="F55" s="362">
        <v>51</v>
      </c>
      <c r="G55" s="362"/>
      <c r="H55" s="362">
        <v>72.5</v>
      </c>
      <c r="I55" s="361"/>
      <c r="J55" s="409"/>
      <c r="K55" s="255">
        <f>F55-H55</f>
        <v>-21.5</v>
      </c>
      <c r="L55" s="256">
        <v>50</v>
      </c>
      <c r="M55" s="370">
        <f>(K55*25)-50</f>
        <v>-587.5</v>
      </c>
      <c r="N55" s="260">
        <v>25</v>
      </c>
      <c r="O55" s="405"/>
      <c r="P55" s="401"/>
      <c r="Q55" s="226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118"/>
      <c r="AK55" s="118"/>
      <c r="AL55" s="118"/>
    </row>
    <row r="56" spans="1:38" ht="12.75" customHeight="1">
      <c r="A56" s="363">
        <v>20</v>
      </c>
      <c r="B56" s="364">
        <v>45427</v>
      </c>
      <c r="C56" s="365"/>
      <c r="D56" s="365" t="s">
        <v>1006</v>
      </c>
      <c r="E56" s="363" t="s">
        <v>557</v>
      </c>
      <c r="F56" s="363">
        <v>2125</v>
      </c>
      <c r="G56" s="363">
        <v>2096</v>
      </c>
      <c r="H56" s="363">
        <v>2096</v>
      </c>
      <c r="I56" s="366" t="s">
        <v>1009</v>
      </c>
      <c r="J56" s="288" t="s">
        <v>1013</v>
      </c>
      <c r="K56" s="289">
        <f>H56-F56</f>
        <v>-29</v>
      </c>
      <c r="L56" s="290">
        <f aca="true" t="shared" si="55" ref="L56:L57">(H56*N56)*0.03%</f>
        <v>220.07999999999998</v>
      </c>
      <c r="M56" s="369">
        <f aca="true" t="shared" si="56" ref="M56:M57">(K56*N56)-L56</f>
        <v>-10370.08</v>
      </c>
      <c r="N56" s="289">
        <v>350</v>
      </c>
      <c r="O56" s="292" t="s">
        <v>558</v>
      </c>
      <c r="P56" s="293">
        <v>45427</v>
      </c>
      <c r="Q56" s="226"/>
      <c r="R56" s="54" t="s">
        <v>1061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118"/>
      <c r="AK56" s="118"/>
      <c r="AL56" s="118"/>
    </row>
    <row r="57" spans="1:38" ht="12.75" customHeight="1">
      <c r="A57" s="377">
        <v>21</v>
      </c>
      <c r="B57" s="379">
        <v>45428</v>
      </c>
      <c r="C57" s="368"/>
      <c r="D57" s="368" t="s">
        <v>901</v>
      </c>
      <c r="E57" s="377" t="s">
        <v>557</v>
      </c>
      <c r="F57" s="377">
        <v>790</v>
      </c>
      <c r="G57" s="377">
        <v>775</v>
      </c>
      <c r="H57" s="377">
        <v>800</v>
      </c>
      <c r="I57" s="381" t="s">
        <v>1072</v>
      </c>
      <c r="J57" s="350" t="s">
        <v>1075</v>
      </c>
      <c r="K57" s="351">
        <f aca="true" t="shared" si="57" ref="K57">H57-F57</f>
        <v>10</v>
      </c>
      <c r="L57" s="352">
        <f t="shared" si="55"/>
        <v>179.99999999999997</v>
      </c>
      <c r="M57" s="353">
        <f t="shared" si="56"/>
        <v>7320</v>
      </c>
      <c r="N57" s="351">
        <v>750</v>
      </c>
      <c r="O57" s="354" t="s">
        <v>548</v>
      </c>
      <c r="P57" s="355">
        <v>45428</v>
      </c>
      <c r="Q57" s="226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118"/>
      <c r="AK57" s="118"/>
      <c r="AL57" s="118"/>
    </row>
    <row r="58" spans="1:38" ht="12.75" customHeight="1">
      <c r="A58" s="336">
        <v>22</v>
      </c>
      <c r="B58" s="338">
        <v>45428</v>
      </c>
      <c r="C58" s="341"/>
      <c r="D58" s="341" t="s">
        <v>1076</v>
      </c>
      <c r="E58" s="336" t="s">
        <v>557</v>
      </c>
      <c r="F58" s="336" t="s">
        <v>1079</v>
      </c>
      <c r="G58" s="336">
        <v>1430</v>
      </c>
      <c r="H58" s="336"/>
      <c r="I58" s="340" t="s">
        <v>1077</v>
      </c>
      <c r="J58" s="185" t="s">
        <v>547</v>
      </c>
      <c r="K58" s="183"/>
      <c r="L58" s="186"/>
      <c r="M58" s="349"/>
      <c r="N58" s="183"/>
      <c r="O58" s="185"/>
      <c r="P58" s="231"/>
      <c r="Q58" s="226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118"/>
      <c r="AK58" s="118"/>
      <c r="AL58" s="118"/>
    </row>
    <row r="59" spans="1:38" s="344" customFormat="1" ht="12.75" customHeight="1">
      <c r="A59" s="183"/>
      <c r="B59" s="231"/>
      <c r="C59" s="227"/>
      <c r="D59" s="227"/>
      <c r="E59" s="183"/>
      <c r="F59" s="183"/>
      <c r="G59" s="183"/>
      <c r="H59" s="183"/>
      <c r="I59" s="185"/>
      <c r="J59" s="185"/>
      <c r="K59" s="183"/>
      <c r="L59" s="186"/>
      <c r="M59" s="349"/>
      <c r="N59" s="183"/>
      <c r="O59" s="185"/>
      <c r="P59" s="231"/>
      <c r="Q59" s="226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3"/>
      <c r="AK59" s="343"/>
      <c r="AL59" s="343"/>
    </row>
    <row r="60" spans="1:35" s="344" customFormat="1" ht="15" customHeight="1">
      <c r="A60" s="343"/>
      <c r="B60" s="226"/>
      <c r="C60" s="345"/>
      <c r="D60" s="345"/>
      <c r="E60" s="343"/>
      <c r="F60" s="343"/>
      <c r="G60" s="343"/>
      <c r="H60" s="343"/>
      <c r="I60" s="346"/>
      <c r="J60" s="346"/>
      <c r="K60" s="343"/>
      <c r="L60" s="347"/>
      <c r="M60" s="348"/>
      <c r="N60" s="343"/>
      <c r="O60" s="346"/>
      <c r="P60" s="226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</row>
    <row r="61" spans="1:38" ht="12.75" customHeight="1">
      <c r="A61" s="118"/>
      <c r="B61" s="120"/>
      <c r="C61" s="117"/>
      <c r="D61" s="117"/>
      <c r="E61" s="118"/>
      <c r="F61" s="118"/>
      <c r="G61" s="118"/>
      <c r="H61" s="121"/>
      <c r="I61" s="121"/>
      <c r="J61" s="121"/>
      <c r="K61" s="117"/>
      <c r="L61" s="118"/>
      <c r="M61" s="118"/>
      <c r="N61" s="118"/>
      <c r="O61" s="121"/>
      <c r="P61" s="121"/>
      <c r="Q61" s="121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118"/>
      <c r="AK61" s="118"/>
      <c r="AL61" s="118"/>
    </row>
    <row r="62" spans="1:38" ht="15">
      <c r="A62" s="122" t="s">
        <v>563</v>
      </c>
      <c r="B62" s="122"/>
      <c r="C62" s="122"/>
      <c r="D62" s="122"/>
      <c r="E62" s="123"/>
      <c r="F62" s="101"/>
      <c r="G62" s="101"/>
      <c r="H62" s="101"/>
      <c r="I62" s="101"/>
      <c r="J62" s="1"/>
      <c r="K62" s="6"/>
      <c r="L62" s="6"/>
      <c r="M62" s="6"/>
      <c r="N62" s="1"/>
      <c r="O62" s="1"/>
      <c r="P62" s="37"/>
      <c r="Q62" s="37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37"/>
      <c r="AK62" s="37"/>
      <c r="AL62" s="37"/>
    </row>
    <row r="63" spans="1:38" ht="38.25">
      <c r="A63" s="93" t="s">
        <v>16</v>
      </c>
      <c r="B63" s="93" t="s">
        <v>522</v>
      </c>
      <c r="C63" s="93"/>
      <c r="D63" s="94" t="s">
        <v>533</v>
      </c>
      <c r="E63" s="93" t="s">
        <v>534</v>
      </c>
      <c r="F63" s="93" t="s">
        <v>535</v>
      </c>
      <c r="G63" s="93" t="s">
        <v>555</v>
      </c>
      <c r="H63" s="93" t="s">
        <v>537</v>
      </c>
      <c r="I63" s="93" t="s">
        <v>538</v>
      </c>
      <c r="J63" s="92" t="s">
        <v>539</v>
      </c>
      <c r="K63" s="92" t="s">
        <v>564</v>
      </c>
      <c r="L63" s="95" t="s">
        <v>541</v>
      </c>
      <c r="M63" s="116" t="s">
        <v>561</v>
      </c>
      <c r="N63" s="93" t="s">
        <v>562</v>
      </c>
      <c r="O63" s="93" t="s">
        <v>543</v>
      </c>
      <c r="P63" s="94" t="s">
        <v>544</v>
      </c>
      <c r="Q63" s="229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37"/>
      <c r="AK63" s="37"/>
      <c r="AL63" s="37"/>
    </row>
    <row r="64" spans="1:38" ht="12.75" customHeight="1">
      <c r="A64" s="402">
        <v>1</v>
      </c>
      <c r="B64" s="400">
        <v>45411</v>
      </c>
      <c r="C64" s="259"/>
      <c r="D64" s="259" t="s">
        <v>865</v>
      </c>
      <c r="E64" s="260" t="s">
        <v>820</v>
      </c>
      <c r="F64" s="260">
        <v>81</v>
      </c>
      <c r="G64" s="260"/>
      <c r="H64" s="260">
        <v>45</v>
      </c>
      <c r="I64" s="261"/>
      <c r="J64" s="404" t="s">
        <v>588</v>
      </c>
      <c r="K64" s="255">
        <f>F64-H64</f>
        <v>36</v>
      </c>
      <c r="L64" s="256">
        <v>50</v>
      </c>
      <c r="M64" s="406">
        <v>900</v>
      </c>
      <c r="N64" s="255">
        <v>25</v>
      </c>
      <c r="O64" s="404" t="s">
        <v>548</v>
      </c>
      <c r="P64" s="410">
        <v>45420</v>
      </c>
      <c r="Q64" s="226"/>
      <c r="R64" s="54" t="s">
        <v>1061</v>
      </c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118"/>
      <c r="AK64" s="118"/>
      <c r="AL64" s="118"/>
    </row>
    <row r="65" spans="1:38" ht="12.75" customHeight="1">
      <c r="A65" s="403"/>
      <c r="B65" s="401"/>
      <c r="C65" s="259"/>
      <c r="D65" s="259" t="s">
        <v>866</v>
      </c>
      <c r="E65" s="260" t="s">
        <v>820</v>
      </c>
      <c r="F65" s="260">
        <v>95</v>
      </c>
      <c r="G65" s="260"/>
      <c r="H65" s="260">
        <v>91</v>
      </c>
      <c r="I65" s="261"/>
      <c r="J65" s="405"/>
      <c r="K65" s="255">
        <f>F65-H65</f>
        <v>4</v>
      </c>
      <c r="L65" s="256">
        <v>50</v>
      </c>
      <c r="M65" s="407"/>
      <c r="N65" s="255">
        <v>25</v>
      </c>
      <c r="O65" s="405"/>
      <c r="P65" s="410"/>
      <c r="Q65" s="226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118"/>
      <c r="AK65" s="118"/>
      <c r="AL65" s="118"/>
    </row>
    <row r="66" spans="1:38" ht="12.75" customHeight="1">
      <c r="A66" s="402">
        <v>2</v>
      </c>
      <c r="B66" s="400">
        <v>45414</v>
      </c>
      <c r="C66" s="259"/>
      <c r="D66" s="259" t="s">
        <v>871</v>
      </c>
      <c r="E66" s="260" t="s">
        <v>557</v>
      </c>
      <c r="F66" s="260">
        <v>32</v>
      </c>
      <c r="G66" s="260"/>
      <c r="H66" s="260">
        <v>44</v>
      </c>
      <c r="I66" s="261"/>
      <c r="J66" s="404" t="s">
        <v>873</v>
      </c>
      <c r="K66" s="255">
        <f>H66-F66</f>
        <v>12</v>
      </c>
      <c r="L66" s="256">
        <v>50</v>
      </c>
      <c r="M66" s="406">
        <v>2700</v>
      </c>
      <c r="N66" s="255">
        <v>400</v>
      </c>
      <c r="O66" s="404" t="s">
        <v>548</v>
      </c>
      <c r="P66" s="400">
        <v>45414</v>
      </c>
      <c r="Q66" s="226"/>
      <c r="R66" s="54" t="s">
        <v>1061</v>
      </c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118"/>
      <c r="AK66" s="118"/>
      <c r="AL66" s="118"/>
    </row>
    <row r="67" spans="1:38" ht="12.75" customHeight="1">
      <c r="A67" s="403"/>
      <c r="B67" s="401"/>
      <c r="C67" s="259"/>
      <c r="D67" s="259" t="s">
        <v>872</v>
      </c>
      <c r="E67" s="260" t="s">
        <v>820</v>
      </c>
      <c r="F67" s="260">
        <v>16</v>
      </c>
      <c r="G67" s="260"/>
      <c r="H67" s="260">
        <v>21</v>
      </c>
      <c r="I67" s="261"/>
      <c r="J67" s="405"/>
      <c r="K67" s="255">
        <f>F67-H67</f>
        <v>-5</v>
      </c>
      <c r="L67" s="256">
        <v>50</v>
      </c>
      <c r="M67" s="407"/>
      <c r="N67" s="255">
        <v>400</v>
      </c>
      <c r="O67" s="405"/>
      <c r="P67" s="401"/>
      <c r="Q67" s="226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118"/>
      <c r="AK67" s="118"/>
      <c r="AL67" s="118"/>
    </row>
    <row r="68" spans="1:38" ht="12.75" customHeight="1">
      <c r="A68" s="273">
        <v>3</v>
      </c>
      <c r="B68" s="274">
        <v>45414</v>
      </c>
      <c r="C68" s="259"/>
      <c r="D68" s="259" t="s">
        <v>874</v>
      </c>
      <c r="E68" s="260" t="s">
        <v>557</v>
      </c>
      <c r="F68" s="260">
        <v>40</v>
      </c>
      <c r="G68" s="260">
        <v>10</v>
      </c>
      <c r="H68" s="260">
        <v>65.5</v>
      </c>
      <c r="I68" s="261" t="s">
        <v>875</v>
      </c>
      <c r="J68" s="254" t="s">
        <v>876</v>
      </c>
      <c r="K68" s="255">
        <f>H68-F68</f>
        <v>25.5</v>
      </c>
      <c r="L68" s="256">
        <v>50</v>
      </c>
      <c r="M68" s="257">
        <f aca="true" t="shared" si="58" ref="M68">(K68*N68)-L68</f>
        <v>587.5</v>
      </c>
      <c r="N68" s="255">
        <v>25</v>
      </c>
      <c r="O68" s="272" t="s">
        <v>548</v>
      </c>
      <c r="P68" s="274">
        <v>45414</v>
      </c>
      <c r="Q68" s="226"/>
      <c r="R68" s="54" t="s">
        <v>1061</v>
      </c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118"/>
      <c r="AK68" s="118"/>
      <c r="AL68" s="118"/>
    </row>
    <row r="69" spans="1:38" ht="12.75" customHeight="1">
      <c r="A69" s="260">
        <v>4</v>
      </c>
      <c r="B69" s="258">
        <v>45414</v>
      </c>
      <c r="C69" s="259"/>
      <c r="D69" s="259" t="s">
        <v>874</v>
      </c>
      <c r="E69" s="260" t="s">
        <v>557</v>
      </c>
      <c r="F69" s="260">
        <v>37.5</v>
      </c>
      <c r="G69" s="260">
        <v>10</v>
      </c>
      <c r="H69" s="260">
        <v>57.5</v>
      </c>
      <c r="I69" s="261" t="s">
        <v>875</v>
      </c>
      <c r="J69" s="254" t="s">
        <v>851</v>
      </c>
      <c r="K69" s="255">
        <f>H69-F69</f>
        <v>20</v>
      </c>
      <c r="L69" s="256">
        <v>50</v>
      </c>
      <c r="M69" s="257">
        <f aca="true" t="shared" si="59" ref="M69">(K69*N69)-L69</f>
        <v>450</v>
      </c>
      <c r="N69" s="255">
        <v>25</v>
      </c>
      <c r="O69" s="254" t="s">
        <v>548</v>
      </c>
      <c r="P69" s="258">
        <v>45414</v>
      </c>
      <c r="Q69" s="226"/>
      <c r="R69" s="54" t="s">
        <v>1061</v>
      </c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118"/>
      <c r="AK69" s="118"/>
      <c r="AL69" s="118"/>
    </row>
    <row r="70" spans="1:38" ht="12.75" customHeight="1">
      <c r="A70" s="423">
        <v>5</v>
      </c>
      <c r="B70" s="415">
        <v>45414</v>
      </c>
      <c r="C70" s="285"/>
      <c r="D70" s="285" t="s">
        <v>871</v>
      </c>
      <c r="E70" s="286" t="s">
        <v>557</v>
      </c>
      <c r="F70" s="286">
        <v>39</v>
      </c>
      <c r="G70" s="286"/>
      <c r="H70" s="286">
        <v>30.5</v>
      </c>
      <c r="I70" s="287"/>
      <c r="J70" s="413" t="s">
        <v>896</v>
      </c>
      <c r="K70" s="279">
        <f>H70-F70</f>
        <v>-8.5</v>
      </c>
      <c r="L70" s="280">
        <v>50</v>
      </c>
      <c r="M70" s="411">
        <v>-1700</v>
      </c>
      <c r="N70" s="300">
        <v>400</v>
      </c>
      <c r="O70" s="413" t="s">
        <v>558</v>
      </c>
      <c r="P70" s="415">
        <v>45415</v>
      </c>
      <c r="Q70" s="226"/>
      <c r="R70" s="54" t="s">
        <v>1061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118"/>
      <c r="AK70" s="118"/>
      <c r="AL70" s="118"/>
    </row>
    <row r="71" spans="1:38" ht="12.75" customHeight="1">
      <c r="A71" s="424"/>
      <c r="B71" s="416"/>
      <c r="C71" s="285"/>
      <c r="D71" s="285" t="s">
        <v>872</v>
      </c>
      <c r="E71" s="286" t="s">
        <v>820</v>
      </c>
      <c r="F71" s="286">
        <v>19</v>
      </c>
      <c r="G71" s="286"/>
      <c r="H71" s="286">
        <v>14.5</v>
      </c>
      <c r="I71" s="287"/>
      <c r="J71" s="414"/>
      <c r="K71" s="279">
        <f>F71-H71</f>
        <v>4.5</v>
      </c>
      <c r="L71" s="280">
        <v>50</v>
      </c>
      <c r="M71" s="412"/>
      <c r="N71" s="279">
        <v>400</v>
      </c>
      <c r="O71" s="414"/>
      <c r="P71" s="416"/>
      <c r="Q71" s="226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118"/>
      <c r="AK71" s="118"/>
      <c r="AL71" s="118"/>
    </row>
    <row r="72" spans="1:38" ht="12.75" customHeight="1">
      <c r="A72" s="402">
        <v>6</v>
      </c>
      <c r="B72" s="400">
        <v>45415</v>
      </c>
      <c r="C72" s="259"/>
      <c r="D72" s="259" t="s">
        <v>877</v>
      </c>
      <c r="E72" s="260" t="s">
        <v>820</v>
      </c>
      <c r="F72" s="260">
        <v>132</v>
      </c>
      <c r="G72" s="260"/>
      <c r="H72" s="260">
        <v>87</v>
      </c>
      <c r="I72" s="261"/>
      <c r="J72" s="404" t="s">
        <v>859</v>
      </c>
      <c r="K72" s="255">
        <f>F72-H72</f>
        <v>45</v>
      </c>
      <c r="L72" s="256">
        <v>50</v>
      </c>
      <c r="M72" s="406">
        <v>500</v>
      </c>
      <c r="N72" s="255">
        <v>25</v>
      </c>
      <c r="O72" s="404" t="s">
        <v>548</v>
      </c>
      <c r="P72" s="410">
        <v>45414</v>
      </c>
      <c r="Q72" s="226"/>
      <c r="R72" s="54" t="s">
        <v>1063</v>
      </c>
      <c r="S72" s="54"/>
      <c r="T72" s="37"/>
      <c r="U72" s="54"/>
      <c r="V72" s="37"/>
      <c r="W72" s="54"/>
      <c r="X72" s="37"/>
      <c r="Y72" s="54"/>
      <c r="Z72" s="37"/>
      <c r="AA72" s="54"/>
      <c r="AB72" s="37"/>
      <c r="AC72" s="54"/>
      <c r="AD72" s="37"/>
      <c r="AE72" s="54"/>
      <c r="AF72" s="37"/>
      <c r="AG72" s="119"/>
      <c r="AH72" s="117"/>
      <c r="AI72" s="117"/>
      <c r="AJ72" s="118"/>
      <c r="AK72" s="118"/>
      <c r="AL72" s="118"/>
    </row>
    <row r="73" spans="1:38" ht="12.75" customHeight="1">
      <c r="A73" s="403"/>
      <c r="B73" s="401"/>
      <c r="C73" s="259"/>
      <c r="D73" s="259" t="s">
        <v>878</v>
      </c>
      <c r="E73" s="260" t="s">
        <v>557</v>
      </c>
      <c r="F73" s="260">
        <v>26</v>
      </c>
      <c r="G73" s="260"/>
      <c r="H73" s="260">
        <v>5</v>
      </c>
      <c r="I73" s="261"/>
      <c r="J73" s="405"/>
      <c r="K73" s="255">
        <f>H73-F73</f>
        <v>-21</v>
      </c>
      <c r="L73" s="256">
        <v>50</v>
      </c>
      <c r="M73" s="407"/>
      <c r="N73" s="255">
        <v>25</v>
      </c>
      <c r="O73" s="405"/>
      <c r="P73" s="410"/>
      <c r="Q73" s="226"/>
      <c r="R73" s="54"/>
      <c r="S73" s="54"/>
      <c r="T73" s="37"/>
      <c r="U73" s="54"/>
      <c r="V73" s="37"/>
      <c r="W73" s="54"/>
      <c r="X73" s="37"/>
      <c r="Y73" s="54"/>
      <c r="Z73" s="37"/>
      <c r="AA73" s="54"/>
      <c r="AB73" s="37"/>
      <c r="AC73" s="54"/>
      <c r="AD73" s="37"/>
      <c r="AE73" s="54"/>
      <c r="AF73" s="37"/>
      <c r="AG73" s="119"/>
      <c r="AH73" s="117"/>
      <c r="AI73" s="117"/>
      <c r="AJ73" s="118"/>
      <c r="AK73" s="118"/>
      <c r="AL73" s="118"/>
    </row>
    <row r="74" spans="1:38" ht="12.75" customHeight="1">
      <c r="A74" s="402">
        <v>7</v>
      </c>
      <c r="B74" s="400">
        <v>45415</v>
      </c>
      <c r="C74" s="259"/>
      <c r="D74" s="259" t="s">
        <v>884</v>
      </c>
      <c r="E74" s="260" t="s">
        <v>557</v>
      </c>
      <c r="F74" s="260">
        <v>130</v>
      </c>
      <c r="G74" s="260"/>
      <c r="H74" s="260">
        <v>212.5</v>
      </c>
      <c r="I74" s="261"/>
      <c r="J74" s="404" t="s">
        <v>886</v>
      </c>
      <c r="K74" s="255">
        <f>H74-F74</f>
        <v>82.5</v>
      </c>
      <c r="L74" s="256">
        <v>50</v>
      </c>
      <c r="M74" s="406">
        <v>725</v>
      </c>
      <c r="N74" s="255">
        <v>25</v>
      </c>
      <c r="O74" s="404" t="s">
        <v>548</v>
      </c>
      <c r="P74" s="410">
        <v>45415</v>
      </c>
      <c r="Q74" s="226"/>
      <c r="R74" s="54"/>
      <c r="S74" s="54"/>
      <c r="T74" s="37"/>
      <c r="U74" s="54"/>
      <c r="V74" s="37"/>
      <c r="W74" s="54"/>
      <c r="X74" s="37"/>
      <c r="Y74" s="54"/>
      <c r="Z74" s="37"/>
      <c r="AA74" s="54"/>
      <c r="AB74" s="37"/>
      <c r="AC74" s="54"/>
      <c r="AD74" s="37"/>
      <c r="AE74" s="54"/>
      <c r="AF74" s="37"/>
      <c r="AG74" s="119"/>
      <c r="AH74" s="117"/>
      <c r="AI74" s="117"/>
      <c r="AJ74" s="118"/>
      <c r="AK74" s="118"/>
      <c r="AL74" s="118"/>
    </row>
    <row r="75" spans="1:38" ht="12.75" customHeight="1">
      <c r="A75" s="403"/>
      <c r="B75" s="401"/>
      <c r="C75" s="259"/>
      <c r="D75" s="259" t="s">
        <v>885</v>
      </c>
      <c r="E75" s="260" t="s">
        <v>820</v>
      </c>
      <c r="F75" s="260">
        <v>63</v>
      </c>
      <c r="G75" s="260"/>
      <c r="H75" s="260">
        <v>112.5</v>
      </c>
      <c r="I75" s="261"/>
      <c r="J75" s="405"/>
      <c r="K75" s="255">
        <f>F75-H75</f>
        <v>-49.5</v>
      </c>
      <c r="L75" s="256">
        <v>50</v>
      </c>
      <c r="M75" s="407"/>
      <c r="N75" s="255">
        <v>25</v>
      </c>
      <c r="O75" s="405"/>
      <c r="P75" s="410"/>
      <c r="Q75" s="226"/>
      <c r="R75" s="54"/>
      <c r="S75" s="54"/>
      <c r="T75" s="37"/>
      <c r="U75" s="54"/>
      <c r="V75" s="37"/>
      <c r="W75" s="54"/>
      <c r="X75" s="37"/>
      <c r="Y75" s="54"/>
      <c r="Z75" s="37"/>
      <c r="AA75" s="54"/>
      <c r="AB75" s="37"/>
      <c r="AC75" s="54"/>
      <c r="AD75" s="37"/>
      <c r="AE75" s="54"/>
      <c r="AF75" s="37"/>
      <c r="AG75" s="119"/>
      <c r="AH75" s="117"/>
      <c r="AI75" s="117"/>
      <c r="AJ75" s="118"/>
      <c r="AK75" s="118"/>
      <c r="AL75" s="118"/>
    </row>
    <row r="76" spans="1:38" ht="12.75" customHeight="1">
      <c r="A76" s="283">
        <v>8</v>
      </c>
      <c r="B76" s="284">
        <v>45415</v>
      </c>
      <c r="C76" s="285"/>
      <c r="D76" s="285" t="s">
        <v>887</v>
      </c>
      <c r="E76" s="286" t="s">
        <v>557</v>
      </c>
      <c r="F76" s="286">
        <v>122</v>
      </c>
      <c r="G76" s="286">
        <v>80</v>
      </c>
      <c r="H76" s="286">
        <v>80</v>
      </c>
      <c r="I76" s="287" t="s">
        <v>888</v>
      </c>
      <c r="J76" s="278" t="s">
        <v>892</v>
      </c>
      <c r="K76" s="279">
        <f aca="true" t="shared" si="60" ref="K76:K81">H76-F76</f>
        <v>-42</v>
      </c>
      <c r="L76" s="280">
        <v>50</v>
      </c>
      <c r="M76" s="281">
        <f aca="true" t="shared" si="61" ref="M76">(K76*N76)-L76</f>
        <v>-1730</v>
      </c>
      <c r="N76" s="279">
        <v>40</v>
      </c>
      <c r="O76" s="278" t="s">
        <v>558</v>
      </c>
      <c r="P76" s="282">
        <v>45415</v>
      </c>
      <c r="Q76" s="226"/>
      <c r="R76" s="54" t="s">
        <v>1063</v>
      </c>
      <c r="S76" s="54"/>
      <c r="T76" s="37"/>
      <c r="U76" s="54"/>
      <c r="V76" s="37"/>
      <c r="W76" s="54"/>
      <c r="X76" s="37"/>
      <c r="Y76" s="54"/>
      <c r="Z76" s="37"/>
      <c r="AA76" s="54"/>
      <c r="AB76" s="37"/>
      <c r="AC76" s="54"/>
      <c r="AD76" s="37"/>
      <c r="AE76" s="54"/>
      <c r="AF76" s="37"/>
      <c r="AG76" s="119"/>
      <c r="AH76" s="117"/>
      <c r="AI76" s="117"/>
      <c r="AJ76" s="118"/>
      <c r="AK76" s="118"/>
      <c r="AL76" s="118"/>
    </row>
    <row r="77" spans="1:38" ht="12.75" customHeight="1">
      <c r="A77" s="276">
        <v>9</v>
      </c>
      <c r="B77" s="275">
        <v>45415</v>
      </c>
      <c r="C77" s="259"/>
      <c r="D77" s="259" t="s">
        <v>889</v>
      </c>
      <c r="E77" s="260" t="s">
        <v>557</v>
      </c>
      <c r="F77" s="260">
        <v>295</v>
      </c>
      <c r="G77" s="260">
        <v>190</v>
      </c>
      <c r="H77" s="260">
        <v>360</v>
      </c>
      <c r="I77" s="261" t="s">
        <v>890</v>
      </c>
      <c r="J77" s="254" t="s">
        <v>891</v>
      </c>
      <c r="K77" s="255">
        <f t="shared" si="60"/>
        <v>65</v>
      </c>
      <c r="L77" s="256">
        <v>50</v>
      </c>
      <c r="M77" s="257">
        <f aca="true" t="shared" si="62" ref="M77:M78">(K77*N77)-L77</f>
        <v>925</v>
      </c>
      <c r="N77" s="255">
        <v>15</v>
      </c>
      <c r="O77" s="254" t="s">
        <v>548</v>
      </c>
      <c r="P77" s="258">
        <v>45415</v>
      </c>
      <c r="Q77" s="226"/>
      <c r="R77" s="54" t="s">
        <v>1061</v>
      </c>
      <c r="S77" s="54"/>
      <c r="T77" s="37"/>
      <c r="U77" s="54"/>
      <c r="V77" s="37"/>
      <c r="W77" s="54"/>
      <c r="X77" s="37"/>
      <c r="Y77" s="54"/>
      <c r="Z77" s="37"/>
      <c r="AA77" s="54"/>
      <c r="AB77" s="37"/>
      <c r="AC77" s="54"/>
      <c r="AD77" s="37"/>
      <c r="AE77" s="54"/>
      <c r="AF77" s="37"/>
      <c r="AG77" s="119"/>
      <c r="AH77" s="117"/>
      <c r="AI77" s="117"/>
      <c r="AJ77" s="118"/>
      <c r="AK77" s="118"/>
      <c r="AL77" s="118"/>
    </row>
    <row r="78" spans="1:38" ht="12.75" customHeight="1">
      <c r="A78" s="283">
        <v>10</v>
      </c>
      <c r="B78" s="284">
        <v>45418</v>
      </c>
      <c r="C78" s="285"/>
      <c r="D78" s="285" t="s">
        <v>903</v>
      </c>
      <c r="E78" s="286" t="s">
        <v>557</v>
      </c>
      <c r="F78" s="286">
        <v>385</v>
      </c>
      <c r="G78" s="286">
        <v>280</v>
      </c>
      <c r="H78" s="286">
        <v>280</v>
      </c>
      <c r="I78" s="287" t="s">
        <v>904</v>
      </c>
      <c r="J78" s="278" t="s">
        <v>905</v>
      </c>
      <c r="K78" s="279">
        <f t="shared" si="60"/>
        <v>-105</v>
      </c>
      <c r="L78" s="280">
        <v>50</v>
      </c>
      <c r="M78" s="281">
        <f t="shared" si="62"/>
        <v>-1625</v>
      </c>
      <c r="N78" s="279">
        <v>15</v>
      </c>
      <c r="O78" s="278" t="s">
        <v>558</v>
      </c>
      <c r="P78" s="282">
        <v>45418</v>
      </c>
      <c r="Q78" s="226"/>
      <c r="R78" s="54" t="s">
        <v>1062</v>
      </c>
      <c r="S78" s="54"/>
      <c r="T78" s="37"/>
      <c r="U78" s="54"/>
      <c r="V78" s="37"/>
      <c r="W78" s="54"/>
      <c r="X78" s="37"/>
      <c r="Y78" s="54"/>
      <c r="Z78" s="37"/>
      <c r="AA78" s="54"/>
      <c r="AB78" s="37"/>
      <c r="AC78" s="54"/>
      <c r="AD78" s="37"/>
      <c r="AE78" s="54"/>
      <c r="AF78" s="37"/>
      <c r="AG78" s="119"/>
      <c r="AH78" s="117"/>
      <c r="AI78" s="117"/>
      <c r="AJ78" s="118"/>
      <c r="AK78" s="118"/>
      <c r="AL78" s="118"/>
    </row>
    <row r="79" spans="1:38" ht="12.75" customHeight="1">
      <c r="A79" s="276">
        <v>11</v>
      </c>
      <c r="B79" s="275">
        <v>45419</v>
      </c>
      <c r="C79" s="259"/>
      <c r="D79" s="259" t="s">
        <v>909</v>
      </c>
      <c r="E79" s="260" t="s">
        <v>557</v>
      </c>
      <c r="F79" s="260">
        <v>82</v>
      </c>
      <c r="G79" s="260">
        <v>49</v>
      </c>
      <c r="H79" s="260">
        <v>102</v>
      </c>
      <c r="I79" s="261" t="s">
        <v>910</v>
      </c>
      <c r="J79" s="254" t="s">
        <v>851</v>
      </c>
      <c r="K79" s="255">
        <f t="shared" si="60"/>
        <v>20</v>
      </c>
      <c r="L79" s="256">
        <v>50</v>
      </c>
      <c r="M79" s="257">
        <f aca="true" t="shared" si="63" ref="M79:M80">(K79*N79)-L79</f>
        <v>450</v>
      </c>
      <c r="N79" s="255">
        <v>25</v>
      </c>
      <c r="O79" s="254" t="s">
        <v>548</v>
      </c>
      <c r="P79" s="258">
        <v>45419</v>
      </c>
      <c r="Q79" s="226"/>
      <c r="R79" s="54" t="s">
        <v>1061</v>
      </c>
      <c r="S79" s="54"/>
      <c r="T79" s="37"/>
      <c r="U79" s="54"/>
      <c r="V79" s="37"/>
      <c r="W79" s="54"/>
      <c r="X79" s="37"/>
      <c r="Y79" s="54"/>
      <c r="Z79" s="37"/>
      <c r="AA79" s="54"/>
      <c r="AB79" s="37"/>
      <c r="AC79" s="54"/>
      <c r="AD79" s="37"/>
      <c r="AE79" s="54"/>
      <c r="AF79" s="37"/>
      <c r="AG79" s="119"/>
      <c r="AH79" s="117"/>
      <c r="AI79" s="117"/>
      <c r="AJ79" s="118"/>
      <c r="AK79" s="118"/>
      <c r="AL79" s="118"/>
    </row>
    <row r="80" spans="1:38" ht="12.75" customHeight="1">
      <c r="A80" s="283">
        <v>12</v>
      </c>
      <c r="B80" s="284">
        <v>45419</v>
      </c>
      <c r="C80" s="285"/>
      <c r="D80" s="285" t="s">
        <v>913</v>
      </c>
      <c r="E80" s="286" t="s">
        <v>557</v>
      </c>
      <c r="F80" s="286">
        <v>45</v>
      </c>
      <c r="G80" s="286">
        <v>9</v>
      </c>
      <c r="H80" s="286">
        <v>9</v>
      </c>
      <c r="I80" s="287" t="s">
        <v>914</v>
      </c>
      <c r="J80" s="278" t="s">
        <v>915</v>
      </c>
      <c r="K80" s="279">
        <f t="shared" si="60"/>
        <v>-36</v>
      </c>
      <c r="L80" s="280">
        <v>50</v>
      </c>
      <c r="M80" s="281">
        <f t="shared" si="63"/>
        <v>-1490</v>
      </c>
      <c r="N80" s="279">
        <v>40</v>
      </c>
      <c r="O80" s="278" t="s">
        <v>558</v>
      </c>
      <c r="P80" s="282">
        <v>45419</v>
      </c>
      <c r="Q80" s="226"/>
      <c r="R80" s="54" t="s">
        <v>1063</v>
      </c>
      <c r="S80" s="54"/>
      <c r="T80" s="37"/>
      <c r="U80" s="54"/>
      <c r="V80" s="37"/>
      <c r="W80" s="54"/>
      <c r="X80" s="37"/>
      <c r="Y80" s="54"/>
      <c r="Z80" s="37"/>
      <c r="AA80" s="54"/>
      <c r="AB80" s="37"/>
      <c r="AC80" s="54"/>
      <c r="AD80" s="37"/>
      <c r="AE80" s="54"/>
      <c r="AF80" s="37"/>
      <c r="AG80" s="119"/>
      <c r="AH80" s="117"/>
      <c r="AI80" s="117"/>
      <c r="AJ80" s="118"/>
      <c r="AK80" s="118"/>
      <c r="AL80" s="118"/>
    </row>
    <row r="81" spans="1:38" ht="12.75" customHeight="1">
      <c r="A81" s="402">
        <v>13</v>
      </c>
      <c r="B81" s="400">
        <v>45419</v>
      </c>
      <c r="C81" s="259"/>
      <c r="D81" s="259" t="s">
        <v>923</v>
      </c>
      <c r="E81" s="260" t="s">
        <v>557</v>
      </c>
      <c r="F81" s="260">
        <v>11.6</v>
      </c>
      <c r="G81" s="260"/>
      <c r="H81" s="260">
        <v>14.2</v>
      </c>
      <c r="I81" s="261"/>
      <c r="J81" s="404" t="s">
        <v>925</v>
      </c>
      <c r="K81" s="255">
        <f t="shared" si="60"/>
        <v>2.5999999999999996</v>
      </c>
      <c r="L81" s="256">
        <v>50</v>
      </c>
      <c r="M81" s="406">
        <v>1970</v>
      </c>
      <c r="N81" s="255">
        <v>2300</v>
      </c>
      <c r="O81" s="404" t="s">
        <v>548</v>
      </c>
      <c r="P81" s="400">
        <v>45419</v>
      </c>
      <c r="Q81" s="226"/>
      <c r="R81" s="54" t="s">
        <v>1061</v>
      </c>
      <c r="S81" s="54"/>
      <c r="T81" s="37"/>
      <c r="U81" s="54"/>
      <c r="V81" s="37"/>
      <c r="W81" s="54"/>
      <c r="X81" s="37"/>
      <c r="Y81" s="54"/>
      <c r="Z81" s="37"/>
      <c r="AA81" s="54"/>
      <c r="AB81" s="37"/>
      <c r="AC81" s="54"/>
      <c r="AD81" s="37"/>
      <c r="AE81" s="54"/>
      <c r="AF81" s="37"/>
      <c r="AG81" s="119"/>
      <c r="AH81" s="117"/>
      <c r="AI81" s="117"/>
      <c r="AJ81" s="118"/>
      <c r="AK81" s="118"/>
      <c r="AL81" s="118"/>
    </row>
    <row r="82" spans="1:38" ht="12.75" customHeight="1">
      <c r="A82" s="403"/>
      <c r="B82" s="401"/>
      <c r="C82" s="259"/>
      <c r="D82" s="259" t="s">
        <v>924</v>
      </c>
      <c r="E82" s="260" t="s">
        <v>820</v>
      </c>
      <c r="F82" s="260">
        <v>8.2</v>
      </c>
      <c r="G82" s="260"/>
      <c r="H82" s="260">
        <v>9.9</v>
      </c>
      <c r="I82" s="261"/>
      <c r="J82" s="405"/>
      <c r="K82" s="255">
        <f>F82-H82</f>
        <v>-1.700000000000001</v>
      </c>
      <c r="L82" s="256">
        <v>50</v>
      </c>
      <c r="M82" s="407"/>
      <c r="N82" s="255">
        <v>2300</v>
      </c>
      <c r="O82" s="405"/>
      <c r="P82" s="401"/>
      <c r="Q82" s="226"/>
      <c r="R82" s="54"/>
      <c r="S82" s="54"/>
      <c r="T82" s="37"/>
      <c r="U82" s="54"/>
      <c r="V82" s="37"/>
      <c r="W82" s="54"/>
      <c r="X82" s="37"/>
      <c r="Y82" s="54"/>
      <c r="Z82" s="37"/>
      <c r="AA82" s="54"/>
      <c r="AB82" s="37"/>
      <c r="AC82" s="54"/>
      <c r="AD82" s="37"/>
      <c r="AE82" s="54"/>
      <c r="AF82" s="37"/>
      <c r="AG82" s="119"/>
      <c r="AH82" s="117"/>
      <c r="AI82" s="117"/>
      <c r="AJ82" s="118"/>
      <c r="AK82" s="118"/>
      <c r="AL82" s="118"/>
    </row>
    <row r="83" spans="1:38" ht="12.75" customHeight="1">
      <c r="A83" s="276">
        <v>14</v>
      </c>
      <c r="B83" s="275">
        <v>45419</v>
      </c>
      <c r="C83" s="259"/>
      <c r="D83" s="259" t="s">
        <v>926</v>
      </c>
      <c r="E83" s="260" t="s">
        <v>557</v>
      </c>
      <c r="F83" s="260">
        <v>200</v>
      </c>
      <c r="G83" s="260">
        <v>90</v>
      </c>
      <c r="H83" s="260">
        <v>255</v>
      </c>
      <c r="I83" s="261" t="s">
        <v>927</v>
      </c>
      <c r="J83" s="254" t="s">
        <v>683</v>
      </c>
      <c r="K83" s="255">
        <f>H83-F83</f>
        <v>55</v>
      </c>
      <c r="L83" s="256">
        <v>50</v>
      </c>
      <c r="M83" s="257">
        <f aca="true" t="shared" si="64" ref="M83">(K83*N83)-L83</f>
        <v>775</v>
      </c>
      <c r="N83" s="255">
        <v>15</v>
      </c>
      <c r="O83" s="254" t="s">
        <v>548</v>
      </c>
      <c r="P83" s="258">
        <v>45419</v>
      </c>
      <c r="Q83" s="226"/>
      <c r="R83" s="54" t="s">
        <v>1063</v>
      </c>
      <c r="S83" s="54"/>
      <c r="T83" s="37"/>
      <c r="U83" s="54"/>
      <c r="V83" s="37"/>
      <c r="W83" s="54"/>
      <c r="X83" s="37"/>
      <c r="Y83" s="54"/>
      <c r="Z83" s="37"/>
      <c r="AA83" s="54"/>
      <c r="AB83" s="37"/>
      <c r="AC83" s="54"/>
      <c r="AD83" s="37"/>
      <c r="AE83" s="54"/>
      <c r="AF83" s="37"/>
      <c r="AG83" s="119"/>
      <c r="AH83" s="117"/>
      <c r="AI83" s="117"/>
      <c r="AJ83" s="118"/>
      <c r="AK83" s="118"/>
      <c r="AL83" s="118"/>
    </row>
    <row r="84" spans="1:38" ht="12.75" customHeight="1">
      <c r="A84" s="260">
        <v>15</v>
      </c>
      <c r="B84" s="258">
        <v>45420</v>
      </c>
      <c r="C84" s="259"/>
      <c r="D84" s="259" t="s">
        <v>933</v>
      </c>
      <c r="E84" s="260" t="s">
        <v>557</v>
      </c>
      <c r="F84" s="260">
        <v>54</v>
      </c>
      <c r="G84" s="260">
        <v>0</v>
      </c>
      <c r="H84" s="260">
        <v>80</v>
      </c>
      <c r="I84" s="261" t="s">
        <v>934</v>
      </c>
      <c r="J84" s="254" t="s">
        <v>936</v>
      </c>
      <c r="K84" s="255">
        <f>H84-F84</f>
        <v>26</v>
      </c>
      <c r="L84" s="256">
        <v>50</v>
      </c>
      <c r="M84" s="257">
        <f aca="true" t="shared" si="65" ref="M84">(K84*N84)-L84</f>
        <v>600</v>
      </c>
      <c r="N84" s="255">
        <v>25</v>
      </c>
      <c r="O84" s="254" t="s">
        <v>548</v>
      </c>
      <c r="P84" s="258">
        <v>45420</v>
      </c>
      <c r="Q84" s="226"/>
      <c r="R84" s="54" t="s">
        <v>1061</v>
      </c>
      <c r="S84" s="54"/>
      <c r="T84" s="37"/>
      <c r="U84" s="54"/>
      <c r="V84" s="37"/>
      <c r="W84" s="54"/>
      <c r="X84" s="37"/>
      <c r="Y84" s="54"/>
      <c r="Z84" s="37"/>
      <c r="AA84" s="54"/>
      <c r="AB84" s="37"/>
      <c r="AC84" s="54"/>
      <c r="AD84" s="37"/>
      <c r="AE84" s="54"/>
      <c r="AF84" s="37"/>
      <c r="AG84" s="119"/>
      <c r="AH84" s="117"/>
      <c r="AI84" s="117"/>
      <c r="AJ84" s="118"/>
      <c r="AK84" s="118"/>
      <c r="AL84" s="118"/>
    </row>
    <row r="85" spans="1:38" ht="12.75" customHeight="1">
      <c r="A85" s="417">
        <v>16</v>
      </c>
      <c r="B85" s="419">
        <v>45420</v>
      </c>
      <c r="C85" s="312"/>
      <c r="D85" s="312" t="s">
        <v>865</v>
      </c>
      <c r="E85" s="310" t="s">
        <v>820</v>
      </c>
      <c r="F85" s="310">
        <v>121</v>
      </c>
      <c r="G85" s="310"/>
      <c r="H85" s="310">
        <v>136</v>
      </c>
      <c r="I85" s="313"/>
      <c r="J85" s="421" t="s">
        <v>963</v>
      </c>
      <c r="K85" s="330">
        <f>F85-H85</f>
        <v>-15</v>
      </c>
      <c r="L85" s="331">
        <v>50</v>
      </c>
      <c r="M85" s="425">
        <v>225</v>
      </c>
      <c r="N85" s="330">
        <v>25</v>
      </c>
      <c r="O85" s="421" t="s">
        <v>565</v>
      </c>
      <c r="P85" s="419">
        <v>45422</v>
      </c>
      <c r="Q85" s="226"/>
      <c r="R85" s="54" t="s">
        <v>1061</v>
      </c>
      <c r="S85" s="54"/>
      <c r="T85" s="37"/>
      <c r="U85" s="54"/>
      <c r="V85" s="37"/>
      <c r="W85" s="54"/>
      <c r="X85" s="37"/>
      <c r="Y85" s="54"/>
      <c r="Z85" s="37"/>
      <c r="AA85" s="54"/>
      <c r="AB85" s="37"/>
      <c r="AC85" s="54"/>
      <c r="AD85" s="37"/>
      <c r="AE85" s="54"/>
      <c r="AF85" s="37"/>
      <c r="AG85" s="119"/>
      <c r="AH85" s="117"/>
      <c r="AI85" s="117"/>
      <c r="AJ85" s="118"/>
      <c r="AK85" s="118"/>
      <c r="AL85" s="118"/>
    </row>
    <row r="86" spans="1:38" ht="12.75" customHeight="1">
      <c r="A86" s="418"/>
      <c r="B86" s="420"/>
      <c r="C86" s="312"/>
      <c r="D86" s="312" t="s">
        <v>935</v>
      </c>
      <c r="E86" s="310" t="s">
        <v>820</v>
      </c>
      <c r="F86" s="310">
        <v>69</v>
      </c>
      <c r="G86" s="310"/>
      <c r="H86" s="310">
        <v>41</v>
      </c>
      <c r="I86" s="313"/>
      <c r="J86" s="422"/>
      <c r="K86" s="330">
        <f>F86-H86</f>
        <v>28</v>
      </c>
      <c r="L86" s="331">
        <v>50</v>
      </c>
      <c r="M86" s="426"/>
      <c r="N86" s="330">
        <v>25</v>
      </c>
      <c r="O86" s="422"/>
      <c r="P86" s="420"/>
      <c r="Q86" s="226"/>
      <c r="R86" s="54"/>
      <c r="S86" s="54"/>
      <c r="T86" s="37"/>
      <c r="U86" s="54"/>
      <c r="V86" s="37"/>
      <c r="W86" s="54"/>
      <c r="X86" s="37"/>
      <c r="Y86" s="54"/>
      <c r="Z86" s="37"/>
      <c r="AA86" s="54"/>
      <c r="AB86" s="37"/>
      <c r="AC86" s="54"/>
      <c r="AD86" s="37"/>
      <c r="AE86" s="54"/>
      <c r="AF86" s="37"/>
      <c r="AG86" s="119"/>
      <c r="AH86" s="117"/>
      <c r="AI86" s="117"/>
      <c r="AJ86" s="118"/>
      <c r="AK86" s="118"/>
      <c r="AL86" s="118"/>
    </row>
    <row r="87" spans="1:38" ht="12.75" customHeight="1">
      <c r="A87" s="402">
        <v>17</v>
      </c>
      <c r="B87" s="400">
        <v>45421</v>
      </c>
      <c r="C87" s="259"/>
      <c r="D87" s="259" t="s">
        <v>939</v>
      </c>
      <c r="E87" s="260" t="s">
        <v>557</v>
      </c>
      <c r="F87" s="260">
        <v>51</v>
      </c>
      <c r="G87" s="260"/>
      <c r="H87" s="260">
        <v>112.5</v>
      </c>
      <c r="I87" s="261"/>
      <c r="J87" s="404" t="s">
        <v>941</v>
      </c>
      <c r="K87" s="255">
        <f>H87-F87</f>
        <v>61.5</v>
      </c>
      <c r="L87" s="256">
        <v>50</v>
      </c>
      <c r="M87" s="406">
        <v>887.5</v>
      </c>
      <c r="N87" s="255">
        <v>25</v>
      </c>
      <c r="O87" s="404" t="s">
        <v>548</v>
      </c>
      <c r="P87" s="400">
        <v>45421</v>
      </c>
      <c r="Q87" s="226"/>
      <c r="R87" s="54" t="s">
        <v>1063</v>
      </c>
      <c r="S87" s="54"/>
      <c r="T87" s="37"/>
      <c r="U87" s="54"/>
      <c r="V87" s="37"/>
      <c r="W87" s="54"/>
      <c r="X87" s="37"/>
      <c r="Y87" s="54"/>
      <c r="Z87" s="37"/>
      <c r="AA87" s="54"/>
      <c r="AB87" s="37"/>
      <c r="AC87" s="54"/>
      <c r="AD87" s="37"/>
      <c r="AE87" s="54"/>
      <c r="AF87" s="37"/>
      <c r="AG87" s="119"/>
      <c r="AH87" s="117"/>
      <c r="AI87" s="117"/>
      <c r="AJ87" s="118"/>
      <c r="AK87" s="118"/>
      <c r="AL87" s="118"/>
    </row>
    <row r="88" spans="1:38" ht="12.75" customHeight="1">
      <c r="A88" s="403"/>
      <c r="B88" s="401"/>
      <c r="C88" s="259"/>
      <c r="D88" s="259" t="s">
        <v>940</v>
      </c>
      <c r="E88" s="260" t="s">
        <v>557</v>
      </c>
      <c r="F88" s="260">
        <v>41</v>
      </c>
      <c r="G88" s="260"/>
      <c r="H88" s="260">
        <v>19</v>
      </c>
      <c r="I88" s="261"/>
      <c r="J88" s="405"/>
      <c r="K88" s="255">
        <f>H88-F88</f>
        <v>-22</v>
      </c>
      <c r="L88" s="256">
        <v>50</v>
      </c>
      <c r="M88" s="407"/>
      <c r="N88" s="255">
        <v>25</v>
      </c>
      <c r="O88" s="405"/>
      <c r="P88" s="401"/>
      <c r="Q88" s="226"/>
      <c r="R88" s="54"/>
      <c r="S88" s="54"/>
      <c r="T88" s="37"/>
      <c r="U88" s="54"/>
      <c r="V88" s="37"/>
      <c r="W88" s="54"/>
      <c r="X88" s="37"/>
      <c r="Y88" s="54"/>
      <c r="Z88" s="37"/>
      <c r="AA88" s="54"/>
      <c r="AB88" s="37"/>
      <c r="AC88" s="54"/>
      <c r="AD88" s="37"/>
      <c r="AE88" s="54"/>
      <c r="AF88" s="37"/>
      <c r="AG88" s="119"/>
      <c r="AH88" s="117"/>
      <c r="AI88" s="117"/>
      <c r="AJ88" s="118"/>
      <c r="AK88" s="118"/>
      <c r="AL88" s="118"/>
    </row>
    <row r="89" spans="1:38" ht="12.75" customHeight="1">
      <c r="A89" s="283">
        <v>18</v>
      </c>
      <c r="B89" s="284">
        <v>45421</v>
      </c>
      <c r="C89" s="285"/>
      <c r="D89" s="285" t="s">
        <v>944</v>
      </c>
      <c r="E89" s="286" t="s">
        <v>557</v>
      </c>
      <c r="F89" s="286">
        <v>50</v>
      </c>
      <c r="G89" s="286">
        <v>0</v>
      </c>
      <c r="H89" s="286">
        <v>0</v>
      </c>
      <c r="I89" s="287" t="s">
        <v>945</v>
      </c>
      <c r="J89" s="278" t="s">
        <v>956</v>
      </c>
      <c r="K89" s="279">
        <f aca="true" t="shared" si="66" ref="K89">H89-F89</f>
        <v>-50</v>
      </c>
      <c r="L89" s="280">
        <v>25</v>
      </c>
      <c r="M89" s="281">
        <f aca="true" t="shared" si="67" ref="M89">(K89*N89)-L89</f>
        <v>-1275</v>
      </c>
      <c r="N89" s="279">
        <v>25</v>
      </c>
      <c r="O89" s="278" t="s">
        <v>558</v>
      </c>
      <c r="P89" s="282">
        <v>45421</v>
      </c>
      <c r="Q89" s="226"/>
      <c r="R89" s="54" t="s">
        <v>1063</v>
      </c>
      <c r="S89" s="54"/>
      <c r="T89" s="37"/>
      <c r="U89" s="54"/>
      <c r="V89" s="37"/>
      <c r="W89" s="54"/>
      <c r="X89" s="37"/>
      <c r="Y89" s="54"/>
      <c r="Z89" s="37"/>
      <c r="AA89" s="54"/>
      <c r="AB89" s="37"/>
      <c r="AC89" s="54"/>
      <c r="AD89" s="37"/>
      <c r="AE89" s="54"/>
      <c r="AF89" s="37"/>
      <c r="AG89" s="119"/>
      <c r="AH89" s="117"/>
      <c r="AI89" s="117"/>
      <c r="AJ89" s="118"/>
      <c r="AK89" s="118"/>
      <c r="AL89" s="118"/>
    </row>
    <row r="90" spans="1:38" ht="12.75" customHeight="1">
      <c r="A90" s="402">
        <v>19</v>
      </c>
      <c r="B90" s="400">
        <v>45421</v>
      </c>
      <c r="C90" s="259"/>
      <c r="D90" s="259" t="s">
        <v>946</v>
      </c>
      <c r="E90" s="260" t="s">
        <v>557</v>
      </c>
      <c r="F90" s="260">
        <v>66.5</v>
      </c>
      <c r="G90" s="260"/>
      <c r="H90" s="260">
        <v>76</v>
      </c>
      <c r="I90" s="261"/>
      <c r="J90" s="404" t="s">
        <v>1014</v>
      </c>
      <c r="K90" s="255">
        <f>H90-F90</f>
        <v>9.5</v>
      </c>
      <c r="L90" s="256">
        <v>50</v>
      </c>
      <c r="M90" s="406">
        <v>1325</v>
      </c>
      <c r="N90" s="255">
        <v>150</v>
      </c>
      <c r="O90" s="404" t="s">
        <v>548</v>
      </c>
      <c r="P90" s="400">
        <v>45427</v>
      </c>
      <c r="Q90" s="226"/>
      <c r="R90" s="54" t="s">
        <v>1063</v>
      </c>
      <c r="S90" s="54"/>
      <c r="T90" s="37"/>
      <c r="U90" s="54"/>
      <c r="V90" s="37"/>
      <c r="W90" s="54"/>
      <c r="X90" s="37"/>
      <c r="Y90" s="54"/>
      <c r="Z90" s="37"/>
      <c r="AA90" s="54"/>
      <c r="AB90" s="37"/>
      <c r="AC90" s="54"/>
      <c r="AD90" s="37"/>
      <c r="AE90" s="54"/>
      <c r="AF90" s="37"/>
      <c r="AG90" s="119"/>
      <c r="AH90" s="117"/>
      <c r="AI90" s="117"/>
      <c r="AJ90" s="118"/>
      <c r="AK90" s="118"/>
      <c r="AL90" s="118"/>
    </row>
    <row r="91" spans="1:38" ht="12.75" customHeight="1">
      <c r="A91" s="403"/>
      <c r="B91" s="401"/>
      <c r="C91" s="259"/>
      <c r="D91" s="259" t="s">
        <v>947</v>
      </c>
      <c r="E91" s="260" t="s">
        <v>820</v>
      </c>
      <c r="F91" s="260">
        <v>40.5</v>
      </c>
      <c r="G91" s="260"/>
      <c r="H91" s="260">
        <v>40.5</v>
      </c>
      <c r="I91" s="261"/>
      <c r="J91" s="405"/>
      <c r="K91" s="255">
        <f>H91-F91</f>
        <v>0</v>
      </c>
      <c r="L91" s="256">
        <v>50</v>
      </c>
      <c r="M91" s="407"/>
      <c r="N91" s="255">
        <v>150</v>
      </c>
      <c r="O91" s="405"/>
      <c r="P91" s="401"/>
      <c r="Q91" s="226"/>
      <c r="R91" s="54"/>
      <c r="S91" s="54"/>
      <c r="T91" s="37"/>
      <c r="U91" s="54"/>
      <c r="V91" s="37"/>
      <c r="W91" s="54"/>
      <c r="X91" s="37"/>
      <c r="Y91" s="54"/>
      <c r="Z91" s="37"/>
      <c r="AA91" s="54"/>
      <c r="AB91" s="37"/>
      <c r="AC91" s="54"/>
      <c r="AD91" s="37"/>
      <c r="AE91" s="54"/>
      <c r="AF91" s="37"/>
      <c r="AG91" s="119"/>
      <c r="AH91" s="117"/>
      <c r="AI91" s="117"/>
      <c r="AJ91" s="118"/>
      <c r="AK91" s="118"/>
      <c r="AL91" s="118"/>
    </row>
    <row r="92" spans="1:38" ht="12.75" customHeight="1">
      <c r="A92" s="283">
        <v>20</v>
      </c>
      <c r="B92" s="284">
        <v>45421</v>
      </c>
      <c r="C92" s="285"/>
      <c r="D92" s="285" t="s">
        <v>948</v>
      </c>
      <c r="E92" s="286" t="s">
        <v>557</v>
      </c>
      <c r="F92" s="286">
        <v>350</v>
      </c>
      <c r="G92" s="286">
        <v>250</v>
      </c>
      <c r="H92" s="286">
        <v>265</v>
      </c>
      <c r="I92" s="287" t="s">
        <v>949</v>
      </c>
      <c r="J92" s="278" t="s">
        <v>954</v>
      </c>
      <c r="K92" s="279">
        <f aca="true" t="shared" si="68" ref="K92">H92-F92</f>
        <v>-85</v>
      </c>
      <c r="L92" s="280">
        <v>50</v>
      </c>
      <c r="M92" s="281">
        <f aca="true" t="shared" si="69" ref="M92:M93">(K92*N92)-L92</f>
        <v>-1325</v>
      </c>
      <c r="N92" s="279">
        <v>15</v>
      </c>
      <c r="O92" s="278" t="s">
        <v>558</v>
      </c>
      <c r="P92" s="282">
        <v>45421</v>
      </c>
      <c r="Q92" s="226"/>
      <c r="R92" s="54" t="s">
        <v>1061</v>
      </c>
      <c r="S92" s="54"/>
      <c r="T92" s="37"/>
      <c r="U92" s="54"/>
      <c r="V92" s="37"/>
      <c r="W92" s="54"/>
      <c r="X92" s="37"/>
      <c r="Y92" s="54"/>
      <c r="Z92" s="37"/>
      <c r="AA92" s="54"/>
      <c r="AB92" s="37"/>
      <c r="AC92" s="54"/>
      <c r="AD92" s="37"/>
      <c r="AE92" s="54"/>
      <c r="AF92" s="37"/>
      <c r="AG92" s="119"/>
      <c r="AH92" s="117"/>
      <c r="AI92" s="117"/>
      <c r="AJ92" s="118"/>
      <c r="AK92" s="118"/>
      <c r="AL92" s="118"/>
    </row>
    <row r="93" spans="1:38" ht="12.75" customHeight="1">
      <c r="A93" s="333">
        <v>21</v>
      </c>
      <c r="B93" s="335">
        <v>45422</v>
      </c>
      <c r="C93" s="312"/>
      <c r="D93" s="312" t="s">
        <v>959</v>
      </c>
      <c r="E93" s="310" t="s">
        <v>557</v>
      </c>
      <c r="F93" s="310">
        <v>137.5</v>
      </c>
      <c r="G93" s="310">
        <v>80</v>
      </c>
      <c r="H93" s="310">
        <v>145</v>
      </c>
      <c r="I93" s="313" t="s">
        <v>960</v>
      </c>
      <c r="J93" s="356" t="s">
        <v>974</v>
      </c>
      <c r="K93" s="330">
        <f>H93-F93</f>
        <v>7.5</v>
      </c>
      <c r="L93" s="331">
        <v>50</v>
      </c>
      <c r="M93" s="357">
        <f t="shared" si="69"/>
        <v>137.5</v>
      </c>
      <c r="N93" s="330">
        <v>25</v>
      </c>
      <c r="O93" s="356" t="s">
        <v>565</v>
      </c>
      <c r="P93" s="311">
        <v>45425</v>
      </c>
      <c r="Q93" s="226"/>
      <c r="R93" s="54" t="s">
        <v>1061</v>
      </c>
      <c r="S93" s="54"/>
      <c r="T93" s="37"/>
      <c r="U93" s="54"/>
      <c r="V93" s="37"/>
      <c r="W93" s="54"/>
      <c r="X93" s="37"/>
      <c r="Y93" s="54"/>
      <c r="Z93" s="37"/>
      <c r="AA93" s="54"/>
      <c r="AB93" s="37"/>
      <c r="AC93" s="54"/>
      <c r="AD93" s="37"/>
      <c r="AE93" s="54"/>
      <c r="AF93" s="37"/>
      <c r="AG93" s="119"/>
      <c r="AH93" s="117"/>
      <c r="AI93" s="117"/>
      <c r="AJ93" s="118"/>
      <c r="AK93" s="118"/>
      <c r="AL93" s="118"/>
    </row>
    <row r="94" spans="1:38" ht="12.75" customHeight="1">
      <c r="A94" s="276">
        <v>22</v>
      </c>
      <c r="B94" s="275">
        <v>45422</v>
      </c>
      <c r="C94" s="259"/>
      <c r="D94" s="259" t="s">
        <v>961</v>
      </c>
      <c r="E94" s="260" t="s">
        <v>557</v>
      </c>
      <c r="F94" s="260">
        <v>295</v>
      </c>
      <c r="G94" s="260">
        <v>180</v>
      </c>
      <c r="H94" s="260">
        <v>367.5</v>
      </c>
      <c r="I94" s="261" t="s">
        <v>890</v>
      </c>
      <c r="J94" s="254" t="s">
        <v>965</v>
      </c>
      <c r="K94" s="255">
        <f>H94-F94</f>
        <v>72.5</v>
      </c>
      <c r="L94" s="256">
        <v>50</v>
      </c>
      <c r="M94" s="257">
        <f aca="true" t="shared" si="70" ref="M94">(K94*N94)-L94</f>
        <v>1037.5</v>
      </c>
      <c r="N94" s="255">
        <v>15</v>
      </c>
      <c r="O94" s="254" t="s">
        <v>548</v>
      </c>
      <c r="P94" s="258">
        <v>45422</v>
      </c>
      <c r="Q94" s="226"/>
      <c r="R94" s="54" t="s">
        <v>1061</v>
      </c>
      <c r="S94" s="54"/>
      <c r="T94" s="37"/>
      <c r="U94" s="54"/>
      <c r="V94" s="37"/>
      <c r="W94" s="54"/>
      <c r="X94" s="37"/>
      <c r="Y94" s="54"/>
      <c r="Z94" s="37"/>
      <c r="AA94" s="54"/>
      <c r="AB94" s="37"/>
      <c r="AC94" s="54"/>
      <c r="AD94" s="37"/>
      <c r="AE94" s="54"/>
      <c r="AF94" s="37"/>
      <c r="AG94" s="119"/>
      <c r="AH94" s="117"/>
      <c r="AI94" s="117"/>
      <c r="AJ94" s="118"/>
      <c r="AK94" s="118"/>
      <c r="AL94" s="118"/>
    </row>
    <row r="95" spans="1:38" ht="12.75" customHeight="1">
      <c r="A95" s="276">
        <v>23</v>
      </c>
      <c r="B95" s="275">
        <v>45395</v>
      </c>
      <c r="C95" s="259"/>
      <c r="D95" s="259" t="s">
        <v>972</v>
      </c>
      <c r="E95" s="260" t="s">
        <v>557</v>
      </c>
      <c r="F95" s="260">
        <v>235</v>
      </c>
      <c r="G95" s="260">
        <v>140</v>
      </c>
      <c r="H95" s="260">
        <v>315</v>
      </c>
      <c r="I95" s="261" t="s">
        <v>927</v>
      </c>
      <c r="J95" s="254" t="s">
        <v>979</v>
      </c>
      <c r="K95" s="255">
        <f>H95-F95</f>
        <v>80</v>
      </c>
      <c r="L95" s="256">
        <v>50</v>
      </c>
      <c r="M95" s="257">
        <f aca="true" t="shared" si="71" ref="M95">(K95*N95)-L95</f>
        <v>1150</v>
      </c>
      <c r="N95" s="255">
        <v>15</v>
      </c>
      <c r="O95" s="254" t="s">
        <v>548</v>
      </c>
      <c r="P95" s="258">
        <v>45425</v>
      </c>
      <c r="Q95" s="226"/>
      <c r="R95" s="54" t="s">
        <v>1061</v>
      </c>
      <c r="S95" s="54"/>
      <c r="T95" s="37"/>
      <c r="U95" s="54"/>
      <c r="V95" s="37"/>
      <c r="W95" s="54"/>
      <c r="X95" s="37"/>
      <c r="Y95" s="54"/>
      <c r="Z95" s="37"/>
      <c r="AA95" s="54"/>
      <c r="AB95" s="37"/>
      <c r="AC95" s="54"/>
      <c r="AD95" s="37"/>
      <c r="AE95" s="54"/>
      <c r="AF95" s="37"/>
      <c r="AG95" s="119"/>
      <c r="AH95" s="117"/>
      <c r="AI95" s="117"/>
      <c r="AJ95" s="118"/>
      <c r="AK95" s="118"/>
      <c r="AL95" s="118"/>
    </row>
    <row r="96" spans="1:38" ht="12.75" customHeight="1">
      <c r="A96" s="276">
        <v>24</v>
      </c>
      <c r="B96" s="275">
        <v>45425</v>
      </c>
      <c r="C96" s="259"/>
      <c r="D96" s="259" t="s">
        <v>976</v>
      </c>
      <c r="E96" s="260" t="s">
        <v>557</v>
      </c>
      <c r="F96" s="260">
        <v>117.5</v>
      </c>
      <c r="G96" s="260">
        <v>50</v>
      </c>
      <c r="H96" s="260">
        <v>152.5</v>
      </c>
      <c r="I96" s="261" t="s">
        <v>977</v>
      </c>
      <c r="J96" s="254" t="s">
        <v>978</v>
      </c>
      <c r="K96" s="255">
        <f>H96-F96</f>
        <v>35</v>
      </c>
      <c r="L96" s="256">
        <v>50</v>
      </c>
      <c r="M96" s="257">
        <f aca="true" t="shared" si="72" ref="M96">(K96*N96)-L96</f>
        <v>825</v>
      </c>
      <c r="N96" s="255">
        <v>25</v>
      </c>
      <c r="O96" s="254" t="s">
        <v>548</v>
      </c>
      <c r="P96" s="258">
        <v>45425</v>
      </c>
      <c r="Q96" s="226"/>
      <c r="R96" s="54" t="s">
        <v>1061</v>
      </c>
      <c r="S96" s="54"/>
      <c r="T96" s="37"/>
      <c r="U96" s="54"/>
      <c r="V96" s="37"/>
      <c r="W96" s="54"/>
      <c r="X96" s="37"/>
      <c r="Y96" s="54"/>
      <c r="Z96" s="37"/>
      <c r="AA96" s="54"/>
      <c r="AB96" s="37"/>
      <c r="AC96" s="54"/>
      <c r="AD96" s="37"/>
      <c r="AE96" s="54"/>
      <c r="AF96" s="37"/>
      <c r="AG96" s="119"/>
      <c r="AH96" s="117"/>
      <c r="AI96" s="117"/>
      <c r="AJ96" s="118"/>
      <c r="AK96" s="118"/>
      <c r="AL96" s="118"/>
    </row>
    <row r="97" spans="1:38" ht="12.75" customHeight="1">
      <c r="A97" s="276">
        <v>25</v>
      </c>
      <c r="B97" s="275">
        <v>45425</v>
      </c>
      <c r="C97" s="259"/>
      <c r="D97" s="259" t="s">
        <v>980</v>
      </c>
      <c r="E97" s="260" t="s">
        <v>557</v>
      </c>
      <c r="F97" s="260">
        <v>25.5</v>
      </c>
      <c r="G97" s="260">
        <v>8</v>
      </c>
      <c r="H97" s="260">
        <v>37</v>
      </c>
      <c r="I97" s="261" t="s">
        <v>981</v>
      </c>
      <c r="J97" s="254" t="s">
        <v>982</v>
      </c>
      <c r="K97" s="255">
        <f>H97-F97</f>
        <v>11.5</v>
      </c>
      <c r="L97" s="256">
        <v>50</v>
      </c>
      <c r="M97" s="257">
        <f aca="true" t="shared" si="73" ref="M97:M98">(K97*N97)-L97</f>
        <v>812.5</v>
      </c>
      <c r="N97" s="255">
        <v>75</v>
      </c>
      <c r="O97" s="254" t="s">
        <v>548</v>
      </c>
      <c r="P97" s="258">
        <v>45425</v>
      </c>
      <c r="Q97" s="226"/>
      <c r="R97" s="54" t="s">
        <v>1063</v>
      </c>
      <c r="S97" s="54"/>
      <c r="T97" s="37"/>
      <c r="U97" s="54"/>
      <c r="V97" s="37"/>
      <c r="W97" s="54"/>
      <c r="X97" s="37"/>
      <c r="Y97" s="54"/>
      <c r="Z97" s="37"/>
      <c r="AA97" s="54"/>
      <c r="AB97" s="37"/>
      <c r="AC97" s="54"/>
      <c r="AD97" s="37"/>
      <c r="AE97" s="54"/>
      <c r="AF97" s="37"/>
      <c r="AG97" s="119"/>
      <c r="AH97" s="117"/>
      <c r="AI97" s="117"/>
      <c r="AJ97" s="118"/>
      <c r="AK97" s="118"/>
      <c r="AL97" s="118"/>
    </row>
    <row r="98" spans="1:38" ht="12.75" customHeight="1">
      <c r="A98" s="283">
        <v>26</v>
      </c>
      <c r="B98" s="284">
        <v>45425</v>
      </c>
      <c r="C98" s="285"/>
      <c r="D98" s="285" t="s">
        <v>983</v>
      </c>
      <c r="E98" s="286" t="s">
        <v>557</v>
      </c>
      <c r="F98" s="286">
        <v>62</v>
      </c>
      <c r="G98" s="286">
        <v>30</v>
      </c>
      <c r="H98" s="286">
        <v>36</v>
      </c>
      <c r="I98" s="287" t="s">
        <v>984</v>
      </c>
      <c r="J98" s="278" t="s">
        <v>985</v>
      </c>
      <c r="K98" s="279">
        <f aca="true" t="shared" si="74" ref="K98:K102">H98-F98</f>
        <v>-26</v>
      </c>
      <c r="L98" s="280">
        <v>50</v>
      </c>
      <c r="M98" s="281">
        <f t="shared" si="73"/>
        <v>-1090</v>
      </c>
      <c r="N98" s="279">
        <v>40</v>
      </c>
      <c r="O98" s="278" t="s">
        <v>558</v>
      </c>
      <c r="P98" s="282">
        <v>45425</v>
      </c>
      <c r="Q98" s="226"/>
      <c r="R98" s="54" t="s">
        <v>1063</v>
      </c>
      <c r="S98" s="54"/>
      <c r="T98" s="37"/>
      <c r="U98" s="54"/>
      <c r="V98" s="37"/>
      <c r="W98" s="54"/>
      <c r="X98" s="37"/>
      <c r="Y98" s="54"/>
      <c r="Z98" s="37"/>
      <c r="AA98" s="54"/>
      <c r="AB98" s="37"/>
      <c r="AC98" s="54"/>
      <c r="AD98" s="37"/>
      <c r="AE98" s="54"/>
      <c r="AF98" s="37"/>
      <c r="AG98" s="119"/>
      <c r="AH98" s="117"/>
      <c r="AI98" s="117"/>
      <c r="AJ98" s="118"/>
      <c r="AK98" s="118"/>
      <c r="AL98" s="118"/>
    </row>
    <row r="99" spans="1:38" ht="12.75" customHeight="1">
      <c r="A99" s="402">
        <v>27</v>
      </c>
      <c r="B99" s="400">
        <v>45425</v>
      </c>
      <c r="C99" s="259"/>
      <c r="D99" s="259" t="s">
        <v>983</v>
      </c>
      <c r="E99" s="260" t="s">
        <v>557</v>
      </c>
      <c r="F99" s="260">
        <v>96.5</v>
      </c>
      <c r="G99" s="260"/>
      <c r="H99" s="260">
        <v>140</v>
      </c>
      <c r="I99" s="261"/>
      <c r="J99" s="408" t="s">
        <v>998</v>
      </c>
      <c r="K99" s="260">
        <f t="shared" si="74"/>
        <v>43.5</v>
      </c>
      <c r="L99" s="304">
        <v>50</v>
      </c>
      <c r="M99" s="427">
        <v>480</v>
      </c>
      <c r="N99" s="260">
        <v>40</v>
      </c>
      <c r="O99" s="404" t="s">
        <v>548</v>
      </c>
      <c r="P99" s="400">
        <v>45426</v>
      </c>
      <c r="Q99" s="226"/>
      <c r="R99" s="54" t="s">
        <v>1063</v>
      </c>
      <c r="S99" s="54"/>
      <c r="T99" s="37"/>
      <c r="U99" s="54"/>
      <c r="V99" s="37"/>
      <c r="W99" s="54"/>
      <c r="X99" s="37"/>
      <c r="Y99" s="54"/>
      <c r="Z99" s="37"/>
      <c r="AA99" s="54"/>
      <c r="AB99" s="37"/>
      <c r="AC99" s="54"/>
      <c r="AD99" s="37"/>
      <c r="AE99" s="54"/>
      <c r="AF99" s="37"/>
      <c r="AG99" s="119"/>
      <c r="AH99" s="117"/>
      <c r="AI99" s="117"/>
      <c r="AJ99" s="118"/>
      <c r="AK99" s="118"/>
      <c r="AL99" s="118"/>
    </row>
    <row r="100" spans="1:38" ht="12.75" customHeight="1">
      <c r="A100" s="403"/>
      <c r="B100" s="401"/>
      <c r="C100" s="259"/>
      <c r="D100" s="259" t="s">
        <v>991</v>
      </c>
      <c r="E100" s="260" t="s">
        <v>557</v>
      </c>
      <c r="F100" s="260">
        <v>96.5</v>
      </c>
      <c r="G100" s="260"/>
      <c r="H100" s="260">
        <v>67.5</v>
      </c>
      <c r="I100" s="261"/>
      <c r="J100" s="409"/>
      <c r="K100" s="260">
        <f t="shared" si="74"/>
        <v>-29</v>
      </c>
      <c r="L100" s="304">
        <v>50</v>
      </c>
      <c r="M100" s="428"/>
      <c r="N100" s="260">
        <v>40</v>
      </c>
      <c r="O100" s="405"/>
      <c r="P100" s="401"/>
      <c r="Q100" s="226"/>
      <c r="R100" s="54"/>
      <c r="S100" s="54"/>
      <c r="T100" s="37"/>
      <c r="U100" s="54"/>
      <c r="V100" s="37"/>
      <c r="W100" s="54"/>
      <c r="X100" s="37"/>
      <c r="Y100" s="54"/>
      <c r="Z100" s="37"/>
      <c r="AA100" s="54"/>
      <c r="AB100" s="37"/>
      <c r="AC100" s="54"/>
      <c r="AD100" s="37"/>
      <c r="AE100" s="54"/>
      <c r="AF100" s="37"/>
      <c r="AG100" s="119"/>
      <c r="AH100" s="117"/>
      <c r="AI100" s="117"/>
      <c r="AJ100" s="118"/>
      <c r="AK100" s="118"/>
      <c r="AL100" s="118"/>
    </row>
    <row r="101" spans="1:38" ht="12.75" customHeight="1">
      <c r="A101" s="402">
        <v>28</v>
      </c>
      <c r="B101" s="400">
        <v>45426</v>
      </c>
      <c r="C101" s="259"/>
      <c r="D101" s="259" t="s">
        <v>993</v>
      </c>
      <c r="E101" s="260" t="s">
        <v>557</v>
      </c>
      <c r="F101" s="260">
        <v>24</v>
      </c>
      <c r="G101" s="260"/>
      <c r="H101" s="260">
        <v>8</v>
      </c>
      <c r="I101" s="261"/>
      <c r="J101" s="408" t="s">
        <v>876</v>
      </c>
      <c r="K101" s="260">
        <f t="shared" si="74"/>
        <v>-16</v>
      </c>
      <c r="L101" s="304">
        <v>50</v>
      </c>
      <c r="M101" s="427">
        <v>920</v>
      </c>
      <c r="N101" s="260">
        <v>40</v>
      </c>
      <c r="O101" s="404" t="s">
        <v>548</v>
      </c>
      <c r="P101" s="400">
        <v>45426</v>
      </c>
      <c r="Q101" s="226"/>
      <c r="R101" s="54" t="s">
        <v>1063</v>
      </c>
      <c r="S101" s="54"/>
      <c r="T101" s="37"/>
      <c r="U101" s="54"/>
      <c r="V101" s="37"/>
      <c r="W101" s="54"/>
      <c r="X101" s="37"/>
      <c r="Y101" s="54"/>
      <c r="Z101" s="37"/>
      <c r="AA101" s="54"/>
      <c r="AB101" s="37"/>
      <c r="AC101" s="54"/>
      <c r="AD101" s="37"/>
      <c r="AE101" s="54"/>
      <c r="AF101" s="37"/>
      <c r="AG101" s="119"/>
      <c r="AH101" s="117"/>
      <c r="AI101" s="117"/>
      <c r="AJ101" s="118"/>
      <c r="AK101" s="118"/>
      <c r="AL101" s="118"/>
    </row>
    <row r="102" spans="1:38" ht="12.75" customHeight="1">
      <c r="A102" s="403"/>
      <c r="B102" s="401"/>
      <c r="C102" s="259"/>
      <c r="D102" s="259" t="s">
        <v>991</v>
      </c>
      <c r="E102" s="260" t="s">
        <v>557</v>
      </c>
      <c r="F102" s="260">
        <v>46</v>
      </c>
      <c r="G102" s="260"/>
      <c r="H102" s="260">
        <v>87.5</v>
      </c>
      <c r="I102" s="261"/>
      <c r="J102" s="409"/>
      <c r="K102" s="260">
        <f t="shared" si="74"/>
        <v>41.5</v>
      </c>
      <c r="L102" s="304">
        <v>50</v>
      </c>
      <c r="M102" s="428"/>
      <c r="N102" s="260">
        <v>40</v>
      </c>
      <c r="O102" s="405"/>
      <c r="P102" s="401"/>
      <c r="Q102" s="226"/>
      <c r="R102" s="54"/>
      <c r="S102" s="54"/>
      <c r="T102" s="37"/>
      <c r="U102" s="54"/>
      <c r="V102" s="37"/>
      <c r="W102" s="54"/>
      <c r="X102" s="37"/>
      <c r="Y102" s="54"/>
      <c r="Z102" s="37"/>
      <c r="AA102" s="54"/>
      <c r="AB102" s="37"/>
      <c r="AC102" s="54"/>
      <c r="AD102" s="37"/>
      <c r="AE102" s="54"/>
      <c r="AF102" s="37"/>
      <c r="AG102" s="119"/>
      <c r="AH102" s="117"/>
      <c r="AI102" s="117"/>
      <c r="AJ102" s="118"/>
      <c r="AK102" s="118"/>
      <c r="AL102" s="118"/>
    </row>
    <row r="103" spans="1:38" ht="12.75" customHeight="1">
      <c r="A103" s="283">
        <v>29</v>
      </c>
      <c r="B103" s="284">
        <v>45427</v>
      </c>
      <c r="C103" s="285"/>
      <c r="D103" s="285" t="s">
        <v>1010</v>
      </c>
      <c r="E103" s="286" t="s">
        <v>557</v>
      </c>
      <c r="F103" s="286">
        <v>87.5</v>
      </c>
      <c r="G103" s="286">
        <v>0</v>
      </c>
      <c r="H103" s="286">
        <v>35</v>
      </c>
      <c r="I103" s="287" t="s">
        <v>1011</v>
      </c>
      <c r="J103" s="278" t="s">
        <v>893</v>
      </c>
      <c r="K103" s="279">
        <f aca="true" t="shared" si="75" ref="K103">H103-F103</f>
        <v>-52.5</v>
      </c>
      <c r="L103" s="280">
        <v>50</v>
      </c>
      <c r="M103" s="281">
        <f aca="true" t="shared" si="76" ref="M103:M104">(K103*N103)-L103</f>
        <v>-837.5</v>
      </c>
      <c r="N103" s="279">
        <v>15</v>
      </c>
      <c r="O103" s="278" t="s">
        <v>558</v>
      </c>
      <c r="P103" s="282">
        <v>45427</v>
      </c>
      <c r="Q103" s="226"/>
      <c r="R103" s="54" t="s">
        <v>1063</v>
      </c>
      <c r="S103" s="54"/>
      <c r="T103" s="37"/>
      <c r="U103" s="54"/>
      <c r="V103" s="37"/>
      <c r="W103" s="54"/>
      <c r="X103" s="37"/>
      <c r="Y103" s="54"/>
      <c r="Z103" s="37"/>
      <c r="AA103" s="54"/>
      <c r="AB103" s="37"/>
      <c r="AC103" s="54"/>
      <c r="AD103" s="37"/>
      <c r="AE103" s="54"/>
      <c r="AF103" s="37"/>
      <c r="AG103" s="119"/>
      <c r="AH103" s="117"/>
      <c r="AI103" s="117"/>
      <c r="AJ103" s="118"/>
      <c r="AK103" s="118"/>
      <c r="AL103" s="118"/>
    </row>
    <row r="104" spans="1:38" ht="12.75" customHeight="1">
      <c r="A104" s="378">
        <v>30</v>
      </c>
      <c r="B104" s="380">
        <v>45428</v>
      </c>
      <c r="C104" s="259"/>
      <c r="D104" s="259" t="s">
        <v>1069</v>
      </c>
      <c r="E104" s="260" t="s">
        <v>557</v>
      </c>
      <c r="F104" s="260">
        <v>47.5</v>
      </c>
      <c r="G104" s="260">
        <v>0</v>
      </c>
      <c r="H104" s="260">
        <v>117.5</v>
      </c>
      <c r="I104" s="261" t="s">
        <v>945</v>
      </c>
      <c r="J104" s="254" t="s">
        <v>729</v>
      </c>
      <c r="K104" s="255">
        <f>H104-F104</f>
        <v>70</v>
      </c>
      <c r="L104" s="256">
        <v>50</v>
      </c>
      <c r="M104" s="257">
        <f t="shared" si="76"/>
        <v>1700</v>
      </c>
      <c r="N104" s="255">
        <v>25</v>
      </c>
      <c r="O104" s="254" t="s">
        <v>548</v>
      </c>
      <c r="P104" s="382">
        <v>45428</v>
      </c>
      <c r="Q104" s="226"/>
      <c r="R104" s="54"/>
      <c r="S104" s="54"/>
      <c r="T104" s="37"/>
      <c r="U104" s="54"/>
      <c r="V104" s="37"/>
      <c r="W104" s="54"/>
      <c r="X104" s="37"/>
      <c r="Y104" s="54"/>
      <c r="Z104" s="37"/>
      <c r="AA104" s="54"/>
      <c r="AB104" s="37"/>
      <c r="AC104" s="54"/>
      <c r="AD104" s="37"/>
      <c r="AE104" s="54"/>
      <c r="AF104" s="37"/>
      <c r="AG104" s="119"/>
      <c r="AH104" s="117"/>
      <c r="AI104" s="117"/>
      <c r="AJ104" s="118"/>
      <c r="AK104" s="118"/>
      <c r="AL104" s="118"/>
    </row>
    <row r="105" spans="1:38" ht="12.75" customHeight="1">
      <c r="A105" s="402">
        <v>31</v>
      </c>
      <c r="B105" s="400">
        <v>45428</v>
      </c>
      <c r="C105" s="259"/>
      <c r="D105" s="259" t="s">
        <v>1070</v>
      </c>
      <c r="E105" s="260" t="s">
        <v>557</v>
      </c>
      <c r="F105" s="260">
        <v>300</v>
      </c>
      <c r="G105" s="260"/>
      <c r="H105" s="260">
        <v>520</v>
      </c>
      <c r="I105" s="261"/>
      <c r="J105" s="404" t="s">
        <v>979</v>
      </c>
      <c r="K105" s="255">
        <f>H105-F105</f>
        <v>220</v>
      </c>
      <c r="L105" s="256">
        <v>50</v>
      </c>
      <c r="M105" s="406">
        <v>1100</v>
      </c>
      <c r="N105" s="255">
        <v>15</v>
      </c>
      <c r="O105" s="404" t="s">
        <v>548</v>
      </c>
      <c r="P105" s="400">
        <v>45428</v>
      </c>
      <c r="Q105" s="226"/>
      <c r="R105" s="54"/>
      <c r="S105" s="54"/>
      <c r="T105" s="37"/>
      <c r="U105" s="54"/>
      <c r="V105" s="37"/>
      <c r="W105" s="54"/>
      <c r="X105" s="37"/>
      <c r="Y105" s="54"/>
      <c r="Z105" s="37"/>
      <c r="AA105" s="54"/>
      <c r="AB105" s="37"/>
      <c r="AC105" s="54"/>
      <c r="AD105" s="37"/>
      <c r="AE105" s="54"/>
      <c r="AF105" s="37"/>
      <c r="AG105" s="119"/>
      <c r="AH105" s="117"/>
      <c r="AI105" s="117"/>
      <c r="AJ105" s="118"/>
      <c r="AK105" s="118"/>
      <c r="AL105" s="118"/>
    </row>
    <row r="106" spans="1:38" ht="12.75" customHeight="1">
      <c r="A106" s="403"/>
      <c r="B106" s="401"/>
      <c r="C106" s="259"/>
      <c r="D106" s="259" t="s">
        <v>1071</v>
      </c>
      <c r="E106" s="260" t="s">
        <v>820</v>
      </c>
      <c r="F106" s="260">
        <v>195</v>
      </c>
      <c r="G106" s="260"/>
      <c r="H106" s="260">
        <v>335</v>
      </c>
      <c r="I106" s="261"/>
      <c r="J106" s="405"/>
      <c r="K106" s="255">
        <f>F106-H106</f>
        <v>-140</v>
      </c>
      <c r="L106" s="256">
        <v>50</v>
      </c>
      <c r="M106" s="407"/>
      <c r="N106" s="255">
        <v>15</v>
      </c>
      <c r="O106" s="405"/>
      <c r="P106" s="401"/>
      <c r="Q106" s="226"/>
      <c r="R106" s="54"/>
      <c r="S106" s="54"/>
      <c r="T106" s="37"/>
      <c r="U106" s="54"/>
      <c r="V106" s="37"/>
      <c r="W106" s="54"/>
      <c r="X106" s="37"/>
      <c r="Y106" s="54"/>
      <c r="Z106" s="37"/>
      <c r="AA106" s="54"/>
      <c r="AB106" s="37"/>
      <c r="AC106" s="54"/>
      <c r="AD106" s="37"/>
      <c r="AE106" s="54"/>
      <c r="AF106" s="37"/>
      <c r="AG106" s="119"/>
      <c r="AH106" s="117"/>
      <c r="AI106" s="117"/>
      <c r="AJ106" s="118"/>
      <c r="AK106" s="118"/>
      <c r="AL106" s="118"/>
    </row>
    <row r="107" spans="1:38" ht="12.75" customHeight="1">
      <c r="A107" s="337"/>
      <c r="B107" s="339"/>
      <c r="C107" s="227"/>
      <c r="D107" s="227"/>
      <c r="E107" s="183"/>
      <c r="F107" s="183"/>
      <c r="G107" s="183"/>
      <c r="H107" s="183"/>
      <c r="I107" s="185"/>
      <c r="J107" s="320"/>
      <c r="K107" s="183"/>
      <c r="L107" s="186"/>
      <c r="M107" s="253"/>
      <c r="N107" s="183"/>
      <c r="O107" s="320"/>
      <c r="P107" s="339"/>
      <c r="Q107" s="226"/>
      <c r="R107" s="54"/>
      <c r="S107" s="54"/>
      <c r="T107" s="37"/>
      <c r="U107" s="54"/>
      <c r="V107" s="37"/>
      <c r="W107" s="54"/>
      <c r="X107" s="37"/>
      <c r="Y107" s="54"/>
      <c r="Z107" s="37"/>
      <c r="AA107" s="54"/>
      <c r="AB107" s="37"/>
      <c r="AC107" s="54"/>
      <c r="AD107" s="37"/>
      <c r="AE107" s="54"/>
      <c r="AF107" s="37"/>
      <c r="AG107" s="119"/>
      <c r="AH107" s="117"/>
      <c r="AI107" s="117"/>
      <c r="AJ107" s="118"/>
      <c r="AK107" s="118"/>
      <c r="AL107" s="118"/>
    </row>
    <row r="108" spans="1:38" ht="12.75" customHeight="1">
      <c r="A108" s="337"/>
      <c r="B108" s="339"/>
      <c r="C108" s="227"/>
      <c r="D108" s="227"/>
      <c r="E108" s="183"/>
      <c r="F108" s="183"/>
      <c r="G108" s="183"/>
      <c r="H108" s="183"/>
      <c r="I108" s="185"/>
      <c r="J108" s="320"/>
      <c r="K108" s="183"/>
      <c r="L108" s="186"/>
      <c r="M108" s="253"/>
      <c r="N108" s="183"/>
      <c r="O108" s="320"/>
      <c r="P108" s="339"/>
      <c r="Q108" s="226"/>
      <c r="R108" s="54"/>
      <c r="S108" s="54"/>
      <c r="T108" s="37"/>
      <c r="U108" s="54"/>
      <c r="V108" s="37"/>
      <c r="W108" s="54"/>
      <c r="X108" s="37"/>
      <c r="Y108" s="54"/>
      <c r="Z108" s="37"/>
      <c r="AA108" s="54"/>
      <c r="AB108" s="37"/>
      <c r="AC108" s="54"/>
      <c r="AD108" s="37"/>
      <c r="AE108" s="54"/>
      <c r="AF108" s="37"/>
      <c r="AG108" s="119"/>
      <c r="AH108" s="117"/>
      <c r="AI108" s="117"/>
      <c r="AJ108" s="118"/>
      <c r="AK108" s="118"/>
      <c r="AL108" s="118"/>
    </row>
    <row r="109" spans="1:38" s="247" customFormat="1" ht="12.75" customHeight="1">
      <c r="A109" s="239"/>
      <c r="B109" s="240"/>
      <c r="C109" s="241"/>
      <c r="D109" s="241"/>
      <c r="E109" s="239"/>
      <c r="F109" s="239"/>
      <c r="G109" s="239"/>
      <c r="H109" s="239"/>
      <c r="I109" s="242"/>
      <c r="J109" s="242"/>
      <c r="K109" s="239"/>
      <c r="L109" s="249"/>
      <c r="M109" s="248"/>
      <c r="N109" s="239"/>
      <c r="O109" s="242"/>
      <c r="P109" s="240"/>
      <c r="Q109" s="243"/>
      <c r="R109" s="54"/>
      <c r="S109" s="54"/>
      <c r="T109" s="37"/>
      <c r="U109" s="54"/>
      <c r="V109" s="37"/>
      <c r="W109" s="54"/>
      <c r="X109" s="37"/>
      <c r="Y109" s="54"/>
      <c r="Z109" s="37"/>
      <c r="AA109" s="54"/>
      <c r="AB109" s="37"/>
      <c r="AC109" s="54"/>
      <c r="AD109" s="37"/>
      <c r="AE109" s="54"/>
      <c r="AF109" s="37"/>
      <c r="AG109" s="246"/>
      <c r="AH109" s="244"/>
      <c r="AI109" s="244"/>
      <c r="AJ109" s="245"/>
      <c r="AK109" s="245"/>
      <c r="AL109" s="245"/>
    </row>
    <row r="110" spans="1:37" ht="38.25" customHeight="1">
      <c r="A110" s="91" t="s">
        <v>569</v>
      </c>
      <c r="B110" s="124"/>
      <c r="C110" s="124"/>
      <c r="D110" s="125"/>
      <c r="E110" s="109"/>
      <c r="F110" s="6"/>
      <c r="G110" s="6"/>
      <c r="H110" s="110"/>
      <c r="I110" s="126"/>
      <c r="J110" s="1"/>
      <c r="K110" s="6"/>
      <c r="L110" s="6"/>
      <c r="M110" s="6"/>
      <c r="N110" s="1"/>
      <c r="O110" s="1"/>
      <c r="R110" s="54"/>
      <c r="S110" s="54"/>
      <c r="T110" s="37"/>
      <c r="U110" s="54"/>
      <c r="V110" s="37"/>
      <c r="W110" s="54"/>
      <c r="X110" s="37"/>
      <c r="Y110" s="54"/>
      <c r="Z110" s="37"/>
      <c r="AA110" s="54"/>
      <c r="AB110" s="37"/>
      <c r="AC110" s="54"/>
      <c r="AD110" s="37"/>
      <c r="AE110" s="54"/>
      <c r="AF110" s="37"/>
      <c r="AG110" s="1"/>
      <c r="AH110" s="1"/>
      <c r="AI110" s="1"/>
      <c r="AJ110" s="6"/>
      <c r="AK110" s="1"/>
    </row>
    <row r="111" spans="1:38" ht="38.25">
      <c r="A111" s="92" t="s">
        <v>16</v>
      </c>
      <c r="B111" s="93" t="s">
        <v>522</v>
      </c>
      <c r="C111" s="93"/>
      <c r="D111" s="94" t="s">
        <v>533</v>
      </c>
      <c r="E111" s="93" t="s">
        <v>534</v>
      </c>
      <c r="F111" s="93" t="s">
        <v>535</v>
      </c>
      <c r="G111" s="93" t="s">
        <v>536</v>
      </c>
      <c r="H111" s="93" t="s">
        <v>537</v>
      </c>
      <c r="I111" s="93" t="s">
        <v>538</v>
      </c>
      <c r="J111" s="92" t="s">
        <v>539</v>
      </c>
      <c r="K111" s="113" t="s">
        <v>556</v>
      </c>
      <c r="L111" s="114" t="s">
        <v>541</v>
      </c>
      <c r="M111" s="95" t="s">
        <v>542</v>
      </c>
      <c r="N111" s="93" t="s">
        <v>543</v>
      </c>
      <c r="O111" s="94" t="s">
        <v>544</v>
      </c>
      <c r="P111" s="193" t="s">
        <v>545</v>
      </c>
      <c r="Q111" s="195" t="s">
        <v>814</v>
      </c>
      <c r="R111" s="54"/>
      <c r="S111" s="54"/>
      <c r="T111" s="37"/>
      <c r="U111" s="54"/>
      <c r="V111" s="37"/>
      <c r="W111" s="54"/>
      <c r="X111" s="37"/>
      <c r="Y111" s="54"/>
      <c r="Z111" s="37"/>
      <c r="AA111" s="54"/>
      <c r="AB111" s="37"/>
      <c r="AC111" s="54"/>
      <c r="AD111" s="37"/>
      <c r="AE111" s="54"/>
      <c r="AF111" s="37"/>
      <c r="AG111" s="37"/>
      <c r="AH111" s="37"/>
      <c r="AI111" s="37"/>
      <c r="AJ111" s="37"/>
      <c r="AK111" s="37"/>
      <c r="AL111" s="37"/>
    </row>
    <row r="112" spans="1:32" ht="12.75" customHeight="1">
      <c r="A112" s="183">
        <v>1</v>
      </c>
      <c r="B112" s="184">
        <v>45356</v>
      </c>
      <c r="C112" s="227"/>
      <c r="D112" s="227" t="s">
        <v>295</v>
      </c>
      <c r="E112" s="183" t="s">
        <v>546</v>
      </c>
      <c r="F112" s="183" t="s">
        <v>845</v>
      </c>
      <c r="G112" s="183">
        <v>35</v>
      </c>
      <c r="H112" s="183"/>
      <c r="I112" s="183" t="s">
        <v>843</v>
      </c>
      <c r="J112" s="183" t="s">
        <v>547</v>
      </c>
      <c r="K112" s="183"/>
      <c r="L112" s="251"/>
      <c r="M112" s="252"/>
      <c r="N112" s="183"/>
      <c r="O112" s="231"/>
      <c r="P112" s="186">
        <f>VLOOKUP(D112,'MidCap Intra'!$B$11:$C$571,2,0)</f>
        <v>38.35</v>
      </c>
      <c r="Q112" s="250"/>
      <c r="R112" s="54" t="s">
        <v>1061</v>
      </c>
      <c r="S112" s="54"/>
      <c r="T112" s="37"/>
      <c r="U112" s="54"/>
      <c r="V112" s="37"/>
      <c r="W112" s="54"/>
      <c r="X112" s="37"/>
      <c r="Y112" s="54"/>
      <c r="Z112" s="37"/>
      <c r="AA112" s="54"/>
      <c r="AB112" s="37"/>
      <c r="AC112" s="54"/>
      <c r="AD112" s="37"/>
      <c r="AE112" s="54"/>
      <c r="AF112" s="37"/>
    </row>
    <row r="113" spans="1:32" ht="12.75" customHeight="1">
      <c r="A113" s="183">
        <v>2</v>
      </c>
      <c r="B113" s="184">
        <v>45390</v>
      </c>
      <c r="C113" s="227"/>
      <c r="D113" s="227" t="s">
        <v>854</v>
      </c>
      <c r="E113" s="183" t="s">
        <v>546</v>
      </c>
      <c r="F113" s="183" t="s">
        <v>1020</v>
      </c>
      <c r="G113" s="183">
        <v>1770</v>
      </c>
      <c r="H113" s="183"/>
      <c r="I113" s="183" t="s">
        <v>849</v>
      </c>
      <c r="J113" s="183" t="s">
        <v>547</v>
      </c>
      <c r="K113" s="183"/>
      <c r="L113" s="251"/>
      <c r="M113" s="252"/>
      <c r="N113" s="183"/>
      <c r="O113" s="231"/>
      <c r="P113" s="186"/>
      <c r="Q113" s="250"/>
      <c r="R113" s="54" t="s">
        <v>1061</v>
      </c>
      <c r="S113" s="54"/>
      <c r="T113" s="37"/>
      <c r="U113" s="54"/>
      <c r="V113" s="37"/>
      <c r="W113" s="54"/>
      <c r="X113" s="37"/>
      <c r="Y113" s="54"/>
      <c r="Z113" s="37"/>
      <c r="AA113" s="54"/>
      <c r="AB113" s="37"/>
      <c r="AC113" s="54"/>
      <c r="AD113" s="37"/>
      <c r="AE113" s="54"/>
      <c r="AF113" s="37"/>
    </row>
    <row r="114" spans="1:32" ht="12.75" customHeight="1">
      <c r="A114" s="183"/>
      <c r="B114" s="184"/>
      <c r="C114" s="227"/>
      <c r="D114" s="227"/>
      <c r="E114" s="183"/>
      <c r="F114" s="183"/>
      <c r="G114" s="183"/>
      <c r="H114" s="183"/>
      <c r="I114" s="183"/>
      <c r="J114" s="183"/>
      <c r="K114" s="183"/>
      <c r="L114" s="251"/>
      <c r="M114" s="252"/>
      <c r="N114" s="183"/>
      <c r="O114" s="231"/>
      <c r="P114" s="186"/>
      <c r="Q114" s="250"/>
      <c r="R114" s="54"/>
      <c r="S114" s="54"/>
      <c r="T114" s="37"/>
      <c r="U114" s="54"/>
      <c r="V114" s="37"/>
      <c r="W114" s="54"/>
      <c r="X114" s="37"/>
      <c r="Y114" s="54"/>
      <c r="Z114" s="37"/>
      <c r="AA114" s="54"/>
      <c r="AB114" s="37"/>
      <c r="AC114" s="54"/>
      <c r="AD114" s="37"/>
      <c r="AE114" s="54"/>
      <c r="AF114" s="37"/>
    </row>
    <row r="115" spans="1:32" ht="12.75" customHeight="1">
      <c r="A115" s="183"/>
      <c r="B115" s="184"/>
      <c r="C115" s="227"/>
      <c r="D115" s="227"/>
      <c r="E115" s="183"/>
      <c r="F115" s="183"/>
      <c r="G115" s="183"/>
      <c r="H115" s="183"/>
      <c r="I115" s="183"/>
      <c r="J115" s="183"/>
      <c r="K115" s="183"/>
      <c r="L115" s="251"/>
      <c r="M115" s="252"/>
      <c r="N115" s="183"/>
      <c r="O115" s="231"/>
      <c r="P115" s="184"/>
      <c r="Q115" s="250"/>
      <c r="R115" s="54"/>
      <c r="S115" s="54"/>
      <c r="T115" s="37"/>
      <c r="U115" s="54"/>
      <c r="V115" s="37"/>
      <c r="W115" s="54"/>
      <c r="X115" s="37"/>
      <c r="Y115" s="54"/>
      <c r="Z115" s="37"/>
      <c r="AA115" s="54"/>
      <c r="AB115" s="37"/>
      <c r="AC115" s="54"/>
      <c r="AD115" s="37"/>
      <c r="AE115" s="54"/>
      <c r="AF115" s="37"/>
    </row>
    <row r="116" spans="1:32" ht="12.75" customHeight="1">
      <c r="A116" s="103" t="s">
        <v>549</v>
      </c>
      <c r="B116" s="103"/>
      <c r="C116" s="103"/>
      <c r="D116" s="54"/>
      <c r="E116" s="37"/>
      <c r="F116" s="108" t="s">
        <v>551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37"/>
      <c r="U116" s="54"/>
      <c r="V116" s="37"/>
      <c r="W116" s="54"/>
      <c r="X116" s="37"/>
      <c r="Y116" s="54"/>
      <c r="Z116" s="37"/>
      <c r="AA116" s="54"/>
      <c r="AB116" s="37"/>
      <c r="AC116" s="54"/>
      <c r="AD116" s="37"/>
      <c r="AE116" s="54"/>
      <c r="AF116" s="37"/>
    </row>
    <row r="117" spans="1:32" ht="12.75" customHeight="1">
      <c r="A117" s="107" t="s">
        <v>550</v>
      </c>
      <c r="B117" s="103"/>
      <c r="C117" s="103"/>
      <c r="D117" s="54"/>
      <c r="E117" s="37"/>
      <c r="F117" s="108" t="s">
        <v>554</v>
      </c>
      <c r="G117" s="54"/>
      <c r="H117" s="54" t="s">
        <v>571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37"/>
      <c r="U117" s="54"/>
      <c r="V117" s="37"/>
      <c r="W117" s="54"/>
      <c r="X117" s="37"/>
      <c r="Y117" s="54"/>
      <c r="Z117" s="37"/>
      <c r="AA117" s="54"/>
      <c r="AB117" s="37"/>
      <c r="AC117" s="54"/>
      <c r="AD117" s="37"/>
      <c r="AE117" s="54"/>
      <c r="AF117" s="37"/>
    </row>
    <row r="118" spans="1:32" ht="12.75" customHeight="1">
      <c r="A118" s="54"/>
      <c r="B118" s="54"/>
      <c r="C118" s="103"/>
      <c r="D118" s="54"/>
      <c r="E118" s="37"/>
      <c r="F118" s="108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37"/>
      <c r="U118" s="54"/>
      <c r="V118" s="37"/>
      <c r="W118" s="54"/>
      <c r="X118" s="37"/>
      <c r="Y118" s="54"/>
      <c r="Z118" s="37"/>
      <c r="AA118" s="54"/>
      <c r="AB118" s="37"/>
      <c r="AC118" s="54"/>
      <c r="AD118" s="37"/>
      <c r="AE118" s="54"/>
      <c r="AF118" s="37"/>
    </row>
    <row r="119" spans="1:30" ht="12.75" customHeight="1">
      <c r="A119" s="54"/>
      <c r="B119" s="54"/>
      <c r="C119" s="103"/>
      <c r="D119" s="54"/>
      <c r="E119" s="37"/>
      <c r="F119" s="108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37"/>
      <c r="U119" s="54"/>
      <c r="V119" s="37"/>
      <c r="W119" s="54"/>
      <c r="X119" s="37"/>
      <c r="Y119" s="54"/>
      <c r="Z119" s="37"/>
      <c r="AA119" s="54"/>
      <c r="AB119" s="37"/>
      <c r="AC119" s="54"/>
      <c r="AD119" s="37"/>
    </row>
    <row r="120" spans="1:30" ht="12.75" customHeight="1">
      <c r="A120" s="54"/>
      <c r="B120" s="54"/>
      <c r="C120" s="103"/>
      <c r="D120" s="54"/>
      <c r="E120" s="37"/>
      <c r="F120" s="108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37"/>
      <c r="U120" s="54"/>
      <c r="V120" s="37"/>
      <c r="W120" s="54"/>
      <c r="X120" s="37"/>
      <c r="Y120" s="54"/>
      <c r="Z120" s="37"/>
      <c r="AA120" s="54"/>
      <c r="AB120" s="37"/>
      <c r="AC120" s="54"/>
      <c r="AD120" s="37"/>
    </row>
    <row r="121" spans="1:30" ht="12.75" customHeight="1">
      <c r="A121" s="54"/>
      <c r="B121" s="54"/>
      <c r="C121" s="103"/>
      <c r="D121" s="54"/>
      <c r="E121" s="37"/>
      <c r="F121" s="108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37"/>
      <c r="U121" s="54"/>
      <c r="V121" s="37"/>
      <c r="W121" s="54"/>
      <c r="X121" s="37"/>
      <c r="Y121" s="54"/>
      <c r="Z121" s="37"/>
      <c r="AA121" s="54"/>
      <c r="AB121" s="37"/>
      <c r="AC121" s="54"/>
      <c r="AD121" s="37"/>
    </row>
    <row r="122" spans="1:30" ht="12.75" customHeight="1">
      <c r="A122" s="54"/>
      <c r="B122" s="54"/>
      <c r="C122" s="103"/>
      <c r="D122" s="54"/>
      <c r="E122" s="37"/>
      <c r="F122" s="108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37"/>
      <c r="U122" s="54"/>
      <c r="V122" s="37"/>
      <c r="W122" s="54"/>
      <c r="X122" s="37"/>
      <c r="Y122" s="54"/>
      <c r="Z122" s="37"/>
      <c r="AA122" s="54"/>
      <c r="AB122" s="37"/>
      <c r="AC122" s="54"/>
      <c r="AD122" s="37"/>
    </row>
    <row r="123" spans="1:30" ht="12.75" customHeight="1">
      <c r="A123" s="54"/>
      <c r="B123" s="54"/>
      <c r="C123" s="103"/>
      <c r="D123" s="54"/>
      <c r="E123" s="37"/>
      <c r="F123" s="108"/>
      <c r="G123" s="54"/>
      <c r="H123" s="37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37"/>
      <c r="U123" s="54"/>
      <c r="V123" s="37"/>
      <c r="W123" s="54"/>
      <c r="X123" s="37"/>
      <c r="Y123" s="54"/>
      <c r="Z123" s="37"/>
      <c r="AA123" s="54"/>
      <c r="AB123" s="37"/>
      <c r="AC123" s="54"/>
      <c r="AD123" s="37"/>
    </row>
    <row r="124" spans="1:30" ht="12.75" customHeight="1">
      <c r="A124" s="54"/>
      <c r="B124" s="54"/>
      <c r="C124" s="103"/>
      <c r="D124" s="54"/>
      <c r="E124" s="37"/>
      <c r="F124" s="108"/>
      <c r="G124" s="54"/>
      <c r="H124" s="37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37"/>
      <c r="U124" s="54"/>
      <c r="V124" s="37"/>
      <c r="W124" s="54"/>
      <c r="X124" s="37"/>
      <c r="Y124" s="54"/>
      <c r="Z124" s="37"/>
      <c r="AA124" s="54"/>
      <c r="AB124" s="37"/>
      <c r="AC124" s="54"/>
      <c r="AD124" s="37"/>
    </row>
    <row r="125" spans="1:30" ht="12.75" customHeight="1">
      <c r="A125" s="54"/>
      <c r="B125" s="54"/>
      <c r="C125" s="97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37"/>
      <c r="U125" s="54"/>
      <c r="V125" s="37"/>
      <c r="W125" s="54"/>
      <c r="X125" s="37"/>
      <c r="Y125" s="54"/>
      <c r="Z125" s="37"/>
      <c r="AA125" s="54"/>
      <c r="AB125" s="37"/>
      <c r="AC125" s="54"/>
      <c r="AD125" s="37"/>
    </row>
    <row r="126" spans="1:30" ht="38.25" customHeight="1">
      <c r="A126" s="37"/>
      <c r="B126" s="127" t="s">
        <v>572</v>
      </c>
      <c r="C126" s="127"/>
      <c r="D126" s="54"/>
      <c r="E126" s="127"/>
      <c r="F126" s="6"/>
      <c r="G126" s="6"/>
      <c r="H126" s="111"/>
      <c r="I126" s="6"/>
      <c r="J126" s="111"/>
      <c r="K126" s="112"/>
      <c r="L126" s="6"/>
      <c r="M126" s="6"/>
      <c r="N126" s="1"/>
      <c r="O126" s="54"/>
      <c r="P126" s="54"/>
      <c r="Q126" s="198"/>
      <c r="R126" s="54"/>
      <c r="S126" s="54"/>
      <c r="T126" s="37"/>
      <c r="U126" s="54"/>
      <c r="V126" s="37"/>
      <c r="W126" s="54"/>
      <c r="X126" s="37"/>
      <c r="Y126" s="54"/>
      <c r="Z126" s="37"/>
      <c r="AA126" s="54"/>
      <c r="AB126" s="37"/>
      <c r="AC126" s="54"/>
      <c r="AD126" s="37"/>
    </row>
    <row r="127" spans="1:30" ht="12.75" customHeight="1">
      <c r="A127" s="92" t="s">
        <v>16</v>
      </c>
      <c r="B127" s="93" t="s">
        <v>522</v>
      </c>
      <c r="C127" s="93"/>
      <c r="D127" s="94" t="s">
        <v>533</v>
      </c>
      <c r="E127" s="93" t="s">
        <v>534</v>
      </c>
      <c r="F127" s="93" t="s">
        <v>535</v>
      </c>
      <c r="G127" s="93" t="s">
        <v>573</v>
      </c>
      <c r="H127" s="93" t="s">
        <v>574</v>
      </c>
      <c r="I127" s="93" t="s">
        <v>538</v>
      </c>
      <c r="J127" s="128" t="s">
        <v>539</v>
      </c>
      <c r="K127" s="93" t="s">
        <v>540</v>
      </c>
      <c r="L127" s="93" t="s">
        <v>575</v>
      </c>
      <c r="M127" s="93" t="s">
        <v>543</v>
      </c>
      <c r="N127" s="94" t="s">
        <v>544</v>
      </c>
      <c r="O127" s="54"/>
      <c r="P127" s="54"/>
      <c r="Q127" s="198"/>
      <c r="R127" s="54"/>
      <c r="S127" s="54"/>
      <c r="T127" s="37"/>
      <c r="U127" s="54"/>
      <c r="V127" s="37"/>
      <c r="W127" s="54"/>
      <c r="X127" s="37"/>
      <c r="Y127" s="54"/>
      <c r="Z127" s="37"/>
      <c r="AA127" s="54"/>
      <c r="AB127" s="37"/>
      <c r="AC127" s="54"/>
      <c r="AD127" s="37"/>
    </row>
    <row r="128" spans="1:30" ht="12.75" customHeight="1">
      <c r="A128" s="129">
        <v>1</v>
      </c>
      <c r="B128" s="130">
        <v>41579</v>
      </c>
      <c r="C128" s="130"/>
      <c r="D128" s="131" t="s">
        <v>576</v>
      </c>
      <c r="E128" s="132" t="s">
        <v>546</v>
      </c>
      <c r="F128" s="133">
        <v>82</v>
      </c>
      <c r="G128" s="132" t="s">
        <v>577</v>
      </c>
      <c r="H128" s="132">
        <v>100</v>
      </c>
      <c r="I128" s="134">
        <v>100</v>
      </c>
      <c r="J128" s="135" t="s">
        <v>578</v>
      </c>
      <c r="K128" s="136">
        <f aca="true" t="shared" si="77" ref="K128:K159">H128-F128</f>
        <v>18</v>
      </c>
      <c r="L128" s="137">
        <f aca="true" t="shared" si="78" ref="L128:L159">K128/F128</f>
        <v>0.21951219512195122</v>
      </c>
      <c r="M128" s="132" t="s">
        <v>548</v>
      </c>
      <c r="N128" s="138">
        <v>42657</v>
      </c>
      <c r="O128" s="54"/>
      <c r="P128" s="54"/>
      <c r="Q128" s="198"/>
      <c r="R128" s="54"/>
      <c r="S128" s="54"/>
      <c r="T128" s="37"/>
      <c r="U128" s="54"/>
      <c r="V128" s="37"/>
      <c r="W128" s="54"/>
      <c r="X128" s="37"/>
      <c r="Y128" s="54"/>
      <c r="Z128" s="37"/>
      <c r="AA128" s="54"/>
      <c r="AB128" s="37"/>
      <c r="AC128" s="54"/>
      <c r="AD128" s="37"/>
    </row>
    <row r="129" spans="1:30" ht="12.75" customHeight="1">
      <c r="A129" s="129">
        <v>2</v>
      </c>
      <c r="B129" s="130">
        <v>41794</v>
      </c>
      <c r="C129" s="130"/>
      <c r="D129" s="131" t="s">
        <v>579</v>
      </c>
      <c r="E129" s="132" t="s">
        <v>557</v>
      </c>
      <c r="F129" s="133">
        <v>257</v>
      </c>
      <c r="G129" s="132" t="s">
        <v>577</v>
      </c>
      <c r="H129" s="132">
        <v>300</v>
      </c>
      <c r="I129" s="134">
        <v>300</v>
      </c>
      <c r="J129" s="135" t="s">
        <v>578</v>
      </c>
      <c r="K129" s="136">
        <f t="shared" si="77"/>
        <v>43</v>
      </c>
      <c r="L129" s="137">
        <f t="shared" si="78"/>
        <v>0.16731517509727625</v>
      </c>
      <c r="M129" s="132" t="s">
        <v>548</v>
      </c>
      <c r="N129" s="138">
        <v>41822</v>
      </c>
      <c r="O129" s="54"/>
      <c r="P129" s="54"/>
      <c r="Q129" s="198"/>
      <c r="R129" s="54"/>
      <c r="S129" s="54"/>
      <c r="T129" s="37"/>
      <c r="U129" s="54"/>
      <c r="V129" s="37"/>
      <c r="W129" s="54"/>
      <c r="X129" s="37"/>
      <c r="Y129" s="54"/>
      <c r="Z129" s="37"/>
      <c r="AA129" s="54"/>
      <c r="AB129" s="37"/>
      <c r="AC129" s="54"/>
      <c r="AD129" s="37"/>
    </row>
    <row r="130" spans="1:30" ht="12.75" customHeight="1">
      <c r="A130" s="129">
        <v>3</v>
      </c>
      <c r="B130" s="130">
        <v>41828</v>
      </c>
      <c r="C130" s="130"/>
      <c r="D130" s="131" t="s">
        <v>580</v>
      </c>
      <c r="E130" s="132" t="s">
        <v>557</v>
      </c>
      <c r="F130" s="133">
        <v>393</v>
      </c>
      <c r="G130" s="132" t="s">
        <v>577</v>
      </c>
      <c r="H130" s="132">
        <v>468</v>
      </c>
      <c r="I130" s="134">
        <v>468</v>
      </c>
      <c r="J130" s="135" t="s">
        <v>578</v>
      </c>
      <c r="K130" s="136">
        <f t="shared" si="77"/>
        <v>75</v>
      </c>
      <c r="L130" s="137">
        <f t="shared" si="78"/>
        <v>0.19083969465648856</v>
      </c>
      <c r="M130" s="132" t="s">
        <v>548</v>
      </c>
      <c r="N130" s="138">
        <v>41863</v>
      </c>
      <c r="O130" s="54"/>
      <c r="P130" s="54"/>
      <c r="Q130" s="198"/>
      <c r="R130" s="54"/>
      <c r="S130" s="54"/>
      <c r="T130" s="37"/>
      <c r="U130" s="54"/>
      <c r="V130" s="37"/>
      <c r="W130" s="54"/>
      <c r="X130" s="37"/>
      <c r="Y130" s="54"/>
      <c r="Z130" s="37"/>
      <c r="AA130" s="54"/>
      <c r="AB130" s="37"/>
      <c r="AC130" s="54"/>
      <c r="AD130" s="37"/>
    </row>
    <row r="131" spans="1:30" ht="12.75" customHeight="1">
      <c r="A131" s="129">
        <v>4</v>
      </c>
      <c r="B131" s="130">
        <v>41857</v>
      </c>
      <c r="C131" s="130"/>
      <c r="D131" s="131" t="s">
        <v>581</v>
      </c>
      <c r="E131" s="132" t="s">
        <v>557</v>
      </c>
      <c r="F131" s="133">
        <v>205</v>
      </c>
      <c r="G131" s="132" t="s">
        <v>577</v>
      </c>
      <c r="H131" s="132">
        <v>275</v>
      </c>
      <c r="I131" s="134">
        <v>250</v>
      </c>
      <c r="J131" s="135" t="s">
        <v>578</v>
      </c>
      <c r="K131" s="136">
        <f t="shared" si="77"/>
        <v>70</v>
      </c>
      <c r="L131" s="137">
        <f t="shared" si="78"/>
        <v>0.34146341463414637</v>
      </c>
      <c r="M131" s="132" t="s">
        <v>548</v>
      </c>
      <c r="N131" s="138">
        <v>41962</v>
      </c>
      <c r="O131" s="54"/>
      <c r="P131" s="54"/>
      <c r="Q131" s="198"/>
      <c r="R131" s="54"/>
      <c r="S131" s="54"/>
      <c r="T131" s="37"/>
      <c r="U131" s="54"/>
      <c r="V131" s="37"/>
      <c r="W131" s="54"/>
      <c r="X131" s="37"/>
      <c r="Y131" s="54"/>
      <c r="Z131" s="37"/>
      <c r="AA131" s="54"/>
      <c r="AB131" s="37"/>
      <c r="AC131" s="54"/>
      <c r="AD131" s="37"/>
    </row>
    <row r="132" spans="1:30" ht="12.75" customHeight="1">
      <c r="A132" s="129">
        <v>5</v>
      </c>
      <c r="B132" s="130">
        <v>41886</v>
      </c>
      <c r="C132" s="130"/>
      <c r="D132" s="131" t="s">
        <v>582</v>
      </c>
      <c r="E132" s="132" t="s">
        <v>557</v>
      </c>
      <c r="F132" s="133">
        <v>162</v>
      </c>
      <c r="G132" s="132" t="s">
        <v>577</v>
      </c>
      <c r="H132" s="132">
        <v>190</v>
      </c>
      <c r="I132" s="134">
        <v>190</v>
      </c>
      <c r="J132" s="135" t="s">
        <v>578</v>
      </c>
      <c r="K132" s="136">
        <f t="shared" si="77"/>
        <v>28</v>
      </c>
      <c r="L132" s="137">
        <f t="shared" si="78"/>
        <v>0.1728395061728395</v>
      </c>
      <c r="M132" s="132" t="s">
        <v>548</v>
      </c>
      <c r="N132" s="138">
        <v>42006</v>
      </c>
      <c r="O132" s="54"/>
      <c r="P132" s="54"/>
      <c r="Q132" s="198"/>
      <c r="R132" s="54"/>
      <c r="S132" s="54"/>
      <c r="T132" s="37"/>
      <c r="U132" s="54"/>
      <c r="V132" s="37"/>
      <c r="W132" s="54"/>
      <c r="X132" s="37"/>
      <c r="Y132" s="54"/>
      <c r="Z132" s="37"/>
      <c r="AA132" s="54"/>
      <c r="AB132" s="37"/>
      <c r="AC132" s="54"/>
      <c r="AD132" s="37"/>
    </row>
    <row r="133" spans="1:30" ht="12.75" customHeight="1">
      <c r="A133" s="129">
        <v>6</v>
      </c>
      <c r="B133" s="130">
        <v>41886</v>
      </c>
      <c r="C133" s="130"/>
      <c r="D133" s="131" t="s">
        <v>583</v>
      </c>
      <c r="E133" s="132" t="s">
        <v>557</v>
      </c>
      <c r="F133" s="133">
        <v>75</v>
      </c>
      <c r="G133" s="132" t="s">
        <v>577</v>
      </c>
      <c r="H133" s="132">
        <v>91.5</v>
      </c>
      <c r="I133" s="134" t="s">
        <v>570</v>
      </c>
      <c r="J133" s="135" t="s">
        <v>584</v>
      </c>
      <c r="K133" s="136">
        <f t="shared" si="77"/>
        <v>16.5</v>
      </c>
      <c r="L133" s="137">
        <f t="shared" si="78"/>
        <v>0.22</v>
      </c>
      <c r="M133" s="132" t="s">
        <v>548</v>
      </c>
      <c r="N133" s="138">
        <v>41954</v>
      </c>
      <c r="O133" s="54"/>
      <c r="P133" s="54"/>
      <c r="Q133" s="198"/>
      <c r="R133" s="54"/>
      <c r="S133" s="54"/>
      <c r="T133" s="37"/>
      <c r="U133" s="54"/>
      <c r="V133" s="37"/>
      <c r="W133" s="54"/>
      <c r="X133" s="37"/>
      <c r="Y133" s="54"/>
      <c r="Z133" s="37"/>
      <c r="AA133" s="54"/>
      <c r="AB133" s="37"/>
      <c r="AC133" s="54"/>
      <c r="AD133" s="37"/>
    </row>
    <row r="134" spans="1:30" ht="12.75" customHeight="1">
      <c r="A134" s="129">
        <v>7</v>
      </c>
      <c r="B134" s="130">
        <v>41913</v>
      </c>
      <c r="C134" s="130"/>
      <c r="D134" s="131" t="s">
        <v>585</v>
      </c>
      <c r="E134" s="132" t="s">
        <v>557</v>
      </c>
      <c r="F134" s="133">
        <v>850</v>
      </c>
      <c r="G134" s="132" t="s">
        <v>577</v>
      </c>
      <c r="H134" s="132">
        <v>982.5</v>
      </c>
      <c r="I134" s="134">
        <v>1050</v>
      </c>
      <c r="J134" s="135" t="s">
        <v>586</v>
      </c>
      <c r="K134" s="136">
        <f t="shared" si="77"/>
        <v>132.5</v>
      </c>
      <c r="L134" s="137">
        <f t="shared" si="78"/>
        <v>0.15588235294117647</v>
      </c>
      <c r="M134" s="132" t="s">
        <v>548</v>
      </c>
      <c r="N134" s="138">
        <v>42039</v>
      </c>
      <c r="O134" s="54"/>
      <c r="P134" s="54"/>
      <c r="Q134" s="198"/>
      <c r="R134" s="54"/>
      <c r="S134" s="54"/>
      <c r="T134" s="37"/>
      <c r="U134" s="54"/>
      <c r="V134" s="37"/>
      <c r="W134" s="54"/>
      <c r="X134" s="37"/>
      <c r="Y134" s="54"/>
      <c r="Z134" s="37"/>
      <c r="AA134" s="54"/>
      <c r="AB134" s="37"/>
      <c r="AC134" s="54"/>
      <c r="AD134" s="37"/>
    </row>
    <row r="135" spans="1:30" ht="12.75" customHeight="1">
      <c r="A135" s="129">
        <v>8</v>
      </c>
      <c r="B135" s="130">
        <v>41913</v>
      </c>
      <c r="C135" s="130"/>
      <c r="D135" s="131" t="s">
        <v>587</v>
      </c>
      <c r="E135" s="132" t="s">
        <v>557</v>
      </c>
      <c r="F135" s="133">
        <v>475</v>
      </c>
      <c r="G135" s="132" t="s">
        <v>577</v>
      </c>
      <c r="H135" s="132">
        <v>515</v>
      </c>
      <c r="I135" s="134">
        <v>600</v>
      </c>
      <c r="J135" s="135" t="s">
        <v>588</v>
      </c>
      <c r="K135" s="136">
        <f t="shared" si="77"/>
        <v>40</v>
      </c>
      <c r="L135" s="137">
        <f t="shared" si="78"/>
        <v>0.08421052631578947</v>
      </c>
      <c r="M135" s="132" t="s">
        <v>548</v>
      </c>
      <c r="N135" s="138">
        <v>41939</v>
      </c>
      <c r="O135" s="54"/>
      <c r="P135" s="54"/>
      <c r="Q135" s="198"/>
      <c r="R135" s="54"/>
      <c r="S135" s="54"/>
      <c r="T135" s="37"/>
      <c r="U135" s="54"/>
      <c r="V135" s="37"/>
      <c r="W135" s="54"/>
      <c r="X135" s="37"/>
      <c r="Y135" s="54"/>
      <c r="Z135" s="37"/>
      <c r="AA135" s="54"/>
      <c r="AB135" s="37"/>
      <c r="AC135" s="54"/>
      <c r="AD135" s="37"/>
    </row>
    <row r="136" spans="1:30" ht="12.75" customHeight="1">
      <c r="A136" s="129">
        <v>9</v>
      </c>
      <c r="B136" s="130">
        <v>41913</v>
      </c>
      <c r="C136" s="130"/>
      <c r="D136" s="131" t="s">
        <v>589</v>
      </c>
      <c r="E136" s="132" t="s">
        <v>557</v>
      </c>
      <c r="F136" s="133">
        <v>86</v>
      </c>
      <c r="G136" s="132" t="s">
        <v>577</v>
      </c>
      <c r="H136" s="132">
        <v>99</v>
      </c>
      <c r="I136" s="134">
        <v>140</v>
      </c>
      <c r="J136" s="135" t="s">
        <v>590</v>
      </c>
      <c r="K136" s="136">
        <f t="shared" si="77"/>
        <v>13</v>
      </c>
      <c r="L136" s="137">
        <f t="shared" si="78"/>
        <v>0.1511627906976744</v>
      </c>
      <c r="M136" s="132" t="s">
        <v>548</v>
      </c>
      <c r="N136" s="138">
        <v>41939</v>
      </c>
      <c r="O136" s="54"/>
      <c r="P136" s="54"/>
      <c r="Q136" s="198"/>
      <c r="R136" s="54"/>
      <c r="S136" s="54"/>
      <c r="T136" s="37"/>
      <c r="U136" s="54"/>
      <c r="V136" s="37"/>
      <c r="W136" s="54"/>
      <c r="X136" s="37"/>
      <c r="Y136" s="54"/>
      <c r="Z136" s="37"/>
      <c r="AA136" s="54"/>
      <c r="AB136" s="37"/>
      <c r="AC136" s="54"/>
      <c r="AD136" s="37"/>
    </row>
    <row r="137" spans="1:30" ht="12.75" customHeight="1">
      <c r="A137" s="129">
        <v>10</v>
      </c>
      <c r="B137" s="130">
        <v>41926</v>
      </c>
      <c r="C137" s="130"/>
      <c r="D137" s="131" t="s">
        <v>591</v>
      </c>
      <c r="E137" s="132" t="s">
        <v>557</v>
      </c>
      <c r="F137" s="133">
        <v>496.6</v>
      </c>
      <c r="G137" s="132" t="s">
        <v>577</v>
      </c>
      <c r="H137" s="132">
        <v>621</v>
      </c>
      <c r="I137" s="134">
        <v>580</v>
      </c>
      <c r="J137" s="135" t="s">
        <v>578</v>
      </c>
      <c r="K137" s="136">
        <f t="shared" si="77"/>
        <v>124.39999999999998</v>
      </c>
      <c r="L137" s="137">
        <f t="shared" si="78"/>
        <v>0.25050342327829234</v>
      </c>
      <c r="M137" s="132" t="s">
        <v>548</v>
      </c>
      <c r="N137" s="138">
        <v>42605</v>
      </c>
      <c r="O137" s="54"/>
      <c r="P137" s="54"/>
      <c r="Q137" s="198"/>
      <c r="R137" s="54"/>
      <c r="S137" s="54"/>
      <c r="T137" s="37"/>
      <c r="U137" s="54"/>
      <c r="V137" s="37"/>
      <c r="W137" s="54"/>
      <c r="X137" s="37"/>
      <c r="Y137" s="54"/>
      <c r="Z137" s="37"/>
      <c r="AA137" s="54"/>
      <c r="AB137" s="37"/>
      <c r="AC137" s="54"/>
      <c r="AD137" s="37"/>
    </row>
    <row r="138" spans="1:30" ht="12.75" customHeight="1">
      <c r="A138" s="129">
        <v>11</v>
      </c>
      <c r="B138" s="130">
        <v>41926</v>
      </c>
      <c r="C138" s="130"/>
      <c r="D138" s="131" t="s">
        <v>592</v>
      </c>
      <c r="E138" s="132" t="s">
        <v>557</v>
      </c>
      <c r="F138" s="133">
        <v>2481.9</v>
      </c>
      <c r="G138" s="132" t="s">
        <v>577</v>
      </c>
      <c r="H138" s="132">
        <v>2840</v>
      </c>
      <c r="I138" s="134">
        <v>2870</v>
      </c>
      <c r="J138" s="135" t="s">
        <v>593</v>
      </c>
      <c r="K138" s="136">
        <f t="shared" si="77"/>
        <v>358.0999999999999</v>
      </c>
      <c r="L138" s="137">
        <f t="shared" si="78"/>
        <v>0.14428462065353154</v>
      </c>
      <c r="M138" s="132" t="s">
        <v>548</v>
      </c>
      <c r="N138" s="138">
        <v>42017</v>
      </c>
      <c r="O138" s="54"/>
      <c r="P138" s="54"/>
      <c r="Q138" s="198"/>
      <c r="R138" s="54"/>
      <c r="S138" s="54"/>
      <c r="T138" s="37"/>
      <c r="U138" s="54"/>
      <c r="V138" s="37"/>
      <c r="W138" s="54"/>
      <c r="X138" s="37"/>
      <c r="Y138" s="54"/>
      <c r="Z138" s="37"/>
      <c r="AA138" s="54"/>
      <c r="AB138" s="37"/>
      <c r="AC138" s="54"/>
      <c r="AD138" s="37"/>
    </row>
    <row r="139" spans="1:30" ht="12.75" customHeight="1">
      <c r="A139" s="129">
        <v>12</v>
      </c>
      <c r="B139" s="130">
        <v>41928</v>
      </c>
      <c r="C139" s="130"/>
      <c r="D139" s="131" t="s">
        <v>594</v>
      </c>
      <c r="E139" s="132" t="s">
        <v>557</v>
      </c>
      <c r="F139" s="133">
        <v>84.5</v>
      </c>
      <c r="G139" s="132" t="s">
        <v>577</v>
      </c>
      <c r="H139" s="132">
        <v>93</v>
      </c>
      <c r="I139" s="134">
        <v>110</v>
      </c>
      <c r="J139" s="135" t="s">
        <v>595</v>
      </c>
      <c r="K139" s="136">
        <f t="shared" si="77"/>
        <v>8.5</v>
      </c>
      <c r="L139" s="137">
        <f t="shared" si="78"/>
        <v>0.10059171597633136</v>
      </c>
      <c r="M139" s="132" t="s">
        <v>548</v>
      </c>
      <c r="N139" s="138">
        <v>41939</v>
      </c>
      <c r="O139" s="54"/>
      <c r="P139" s="54"/>
      <c r="Q139" s="198"/>
      <c r="R139" s="54"/>
      <c r="S139" s="54"/>
      <c r="T139" s="37"/>
      <c r="U139" s="54"/>
      <c r="V139" s="37"/>
      <c r="W139" s="54"/>
      <c r="X139" s="37"/>
      <c r="Y139" s="54"/>
      <c r="Z139" s="37"/>
      <c r="AA139" s="54"/>
      <c r="AB139" s="37"/>
      <c r="AC139" s="54"/>
      <c r="AD139" s="37"/>
    </row>
    <row r="140" spans="1:30" ht="12.75" customHeight="1">
      <c r="A140" s="129">
        <v>13</v>
      </c>
      <c r="B140" s="130">
        <v>41928</v>
      </c>
      <c r="C140" s="130"/>
      <c r="D140" s="131" t="s">
        <v>596</v>
      </c>
      <c r="E140" s="132" t="s">
        <v>557</v>
      </c>
      <c r="F140" s="133">
        <v>401</v>
      </c>
      <c r="G140" s="132" t="s">
        <v>577</v>
      </c>
      <c r="H140" s="132">
        <v>428</v>
      </c>
      <c r="I140" s="134">
        <v>450</v>
      </c>
      <c r="J140" s="135" t="s">
        <v>597</v>
      </c>
      <c r="K140" s="136">
        <f t="shared" si="77"/>
        <v>27</v>
      </c>
      <c r="L140" s="137">
        <f t="shared" si="78"/>
        <v>0.06733167082294264</v>
      </c>
      <c r="M140" s="132" t="s">
        <v>548</v>
      </c>
      <c r="N140" s="138">
        <v>42020</v>
      </c>
      <c r="O140" s="54"/>
      <c r="P140" s="54"/>
      <c r="Q140" s="198"/>
      <c r="R140" s="54"/>
      <c r="S140" s="54"/>
      <c r="T140" s="37"/>
      <c r="U140" s="54"/>
      <c r="V140" s="37"/>
      <c r="W140" s="54"/>
      <c r="X140" s="37"/>
      <c r="Y140" s="54"/>
      <c r="Z140" s="37"/>
      <c r="AA140" s="54"/>
      <c r="AB140" s="37"/>
      <c r="AC140" s="54"/>
      <c r="AD140" s="37"/>
    </row>
    <row r="141" spans="1:30" ht="12.75" customHeight="1">
      <c r="A141" s="129">
        <v>14</v>
      </c>
      <c r="B141" s="130">
        <v>41928</v>
      </c>
      <c r="C141" s="130"/>
      <c r="D141" s="131" t="s">
        <v>598</v>
      </c>
      <c r="E141" s="132" t="s">
        <v>557</v>
      </c>
      <c r="F141" s="133">
        <v>101</v>
      </c>
      <c r="G141" s="132" t="s">
        <v>577</v>
      </c>
      <c r="H141" s="132">
        <v>112</v>
      </c>
      <c r="I141" s="134">
        <v>120</v>
      </c>
      <c r="J141" s="135" t="s">
        <v>599</v>
      </c>
      <c r="K141" s="136">
        <f t="shared" si="77"/>
        <v>11</v>
      </c>
      <c r="L141" s="137">
        <f t="shared" si="78"/>
        <v>0.10891089108910891</v>
      </c>
      <c r="M141" s="132" t="s">
        <v>548</v>
      </c>
      <c r="N141" s="138">
        <v>41939</v>
      </c>
      <c r="O141" s="54"/>
      <c r="P141" s="54"/>
      <c r="Q141" s="198"/>
      <c r="R141" s="54"/>
      <c r="S141" s="54"/>
      <c r="T141" s="37"/>
      <c r="U141" s="54"/>
      <c r="V141" s="37"/>
      <c r="W141" s="54"/>
      <c r="X141" s="37"/>
      <c r="Y141" s="54"/>
      <c r="Z141" s="37"/>
      <c r="AA141" s="54"/>
      <c r="AB141" s="37"/>
      <c r="AC141" s="54"/>
      <c r="AD141" s="37"/>
    </row>
    <row r="142" spans="1:30" ht="12.75" customHeight="1">
      <c r="A142" s="129">
        <v>15</v>
      </c>
      <c r="B142" s="130">
        <v>41954</v>
      </c>
      <c r="C142" s="130"/>
      <c r="D142" s="131" t="s">
        <v>600</v>
      </c>
      <c r="E142" s="132" t="s">
        <v>557</v>
      </c>
      <c r="F142" s="133">
        <v>59</v>
      </c>
      <c r="G142" s="132" t="s">
        <v>577</v>
      </c>
      <c r="H142" s="132">
        <v>76</v>
      </c>
      <c r="I142" s="134">
        <v>76</v>
      </c>
      <c r="J142" s="135" t="s">
        <v>578</v>
      </c>
      <c r="K142" s="136">
        <f t="shared" si="77"/>
        <v>17</v>
      </c>
      <c r="L142" s="137">
        <f t="shared" si="78"/>
        <v>0.288135593220339</v>
      </c>
      <c r="M142" s="132" t="s">
        <v>548</v>
      </c>
      <c r="N142" s="138">
        <v>43032</v>
      </c>
      <c r="O142" s="54"/>
      <c r="P142" s="54"/>
      <c r="Q142" s="198"/>
      <c r="R142" s="54"/>
      <c r="S142" s="54"/>
      <c r="T142" s="37"/>
      <c r="U142" s="54"/>
      <c r="V142" s="37"/>
      <c r="W142" s="54"/>
      <c r="X142" s="37"/>
      <c r="Y142" s="54"/>
      <c r="Z142" s="37"/>
      <c r="AA142" s="54"/>
      <c r="AB142" s="37"/>
      <c r="AC142" s="54"/>
      <c r="AD142" s="37"/>
    </row>
    <row r="143" spans="1:30" ht="12.75" customHeight="1">
      <c r="A143" s="129">
        <v>16</v>
      </c>
      <c r="B143" s="130">
        <v>41954</v>
      </c>
      <c r="C143" s="130"/>
      <c r="D143" s="131" t="s">
        <v>589</v>
      </c>
      <c r="E143" s="132" t="s">
        <v>557</v>
      </c>
      <c r="F143" s="133">
        <v>99</v>
      </c>
      <c r="G143" s="132" t="s">
        <v>577</v>
      </c>
      <c r="H143" s="132">
        <v>120</v>
      </c>
      <c r="I143" s="134">
        <v>120</v>
      </c>
      <c r="J143" s="135" t="s">
        <v>566</v>
      </c>
      <c r="K143" s="136">
        <f t="shared" si="77"/>
        <v>21</v>
      </c>
      <c r="L143" s="137">
        <f t="shared" si="78"/>
        <v>0.21212121212121213</v>
      </c>
      <c r="M143" s="132" t="s">
        <v>548</v>
      </c>
      <c r="N143" s="138">
        <v>41960</v>
      </c>
      <c r="O143" s="54"/>
      <c r="P143" s="54"/>
      <c r="Q143" s="198"/>
      <c r="R143" s="54"/>
      <c r="S143" s="54"/>
      <c r="T143" s="37"/>
      <c r="U143" s="54"/>
      <c r="V143" s="37"/>
      <c r="W143" s="54"/>
      <c r="X143" s="37"/>
      <c r="Y143" s="54"/>
      <c r="Z143" s="37"/>
      <c r="AA143" s="54"/>
      <c r="AB143" s="37"/>
      <c r="AC143" s="54"/>
      <c r="AD143" s="37"/>
    </row>
    <row r="144" spans="1:30" ht="12.75" customHeight="1">
      <c r="A144" s="129">
        <v>17</v>
      </c>
      <c r="B144" s="130">
        <v>41956</v>
      </c>
      <c r="C144" s="130"/>
      <c r="D144" s="131" t="s">
        <v>601</v>
      </c>
      <c r="E144" s="132" t="s">
        <v>557</v>
      </c>
      <c r="F144" s="133">
        <v>22</v>
      </c>
      <c r="G144" s="132" t="s">
        <v>577</v>
      </c>
      <c r="H144" s="132">
        <v>33.55</v>
      </c>
      <c r="I144" s="134">
        <v>32</v>
      </c>
      <c r="J144" s="135" t="s">
        <v>602</v>
      </c>
      <c r="K144" s="136">
        <f t="shared" si="77"/>
        <v>11.549999999999997</v>
      </c>
      <c r="L144" s="137">
        <f t="shared" si="78"/>
        <v>0.5249999999999999</v>
      </c>
      <c r="M144" s="132" t="s">
        <v>548</v>
      </c>
      <c r="N144" s="138">
        <v>42188</v>
      </c>
      <c r="O144" s="54"/>
      <c r="P144" s="54"/>
      <c r="Q144" s="198"/>
      <c r="R144" s="54"/>
      <c r="S144" s="54"/>
      <c r="T144" s="37"/>
      <c r="U144" s="54"/>
      <c r="V144" s="37"/>
      <c r="W144" s="54"/>
      <c r="X144" s="37"/>
      <c r="Y144" s="54"/>
      <c r="Z144" s="37"/>
      <c r="AA144" s="54"/>
      <c r="AB144" s="37"/>
      <c r="AC144" s="54"/>
      <c r="AD144" s="37"/>
    </row>
    <row r="145" spans="1:30" ht="12.75" customHeight="1">
      <c r="A145" s="129">
        <v>18</v>
      </c>
      <c r="B145" s="130">
        <v>41976</v>
      </c>
      <c r="C145" s="130"/>
      <c r="D145" s="131" t="s">
        <v>603</v>
      </c>
      <c r="E145" s="132" t="s">
        <v>557</v>
      </c>
      <c r="F145" s="133">
        <v>440</v>
      </c>
      <c r="G145" s="132" t="s">
        <v>577</v>
      </c>
      <c r="H145" s="132">
        <v>520</v>
      </c>
      <c r="I145" s="134">
        <v>520</v>
      </c>
      <c r="J145" s="135" t="s">
        <v>604</v>
      </c>
      <c r="K145" s="136">
        <f t="shared" si="77"/>
        <v>80</v>
      </c>
      <c r="L145" s="137">
        <f t="shared" si="78"/>
        <v>0.18181818181818182</v>
      </c>
      <c r="M145" s="132" t="s">
        <v>548</v>
      </c>
      <c r="N145" s="138">
        <v>42208</v>
      </c>
      <c r="O145" s="54"/>
      <c r="P145" s="54"/>
      <c r="Q145" s="198"/>
      <c r="R145" s="54"/>
      <c r="S145" s="54"/>
      <c r="T145" s="37"/>
      <c r="U145" s="54"/>
      <c r="V145" s="37"/>
      <c r="W145" s="54"/>
      <c r="X145" s="37"/>
      <c r="Y145" s="54"/>
      <c r="Z145" s="37"/>
      <c r="AA145" s="54"/>
      <c r="AB145" s="37"/>
      <c r="AC145" s="54"/>
      <c r="AD145" s="37"/>
    </row>
    <row r="146" spans="1:30" ht="12.75" customHeight="1">
      <c r="A146" s="129">
        <v>19</v>
      </c>
      <c r="B146" s="130">
        <v>41976</v>
      </c>
      <c r="C146" s="130"/>
      <c r="D146" s="131" t="s">
        <v>605</v>
      </c>
      <c r="E146" s="132" t="s">
        <v>557</v>
      </c>
      <c r="F146" s="133">
        <v>360</v>
      </c>
      <c r="G146" s="132" t="s">
        <v>577</v>
      </c>
      <c r="H146" s="132">
        <v>427</v>
      </c>
      <c r="I146" s="134">
        <v>425</v>
      </c>
      <c r="J146" s="135" t="s">
        <v>606</v>
      </c>
      <c r="K146" s="136">
        <f t="shared" si="77"/>
        <v>67</v>
      </c>
      <c r="L146" s="137">
        <f t="shared" si="78"/>
        <v>0.18611111111111112</v>
      </c>
      <c r="M146" s="132" t="s">
        <v>548</v>
      </c>
      <c r="N146" s="138">
        <v>42058</v>
      </c>
      <c r="O146" s="54"/>
      <c r="P146" s="54"/>
      <c r="Q146" s="198"/>
      <c r="R146" s="54"/>
      <c r="S146" s="54"/>
      <c r="T146" s="37"/>
      <c r="U146" s="54"/>
      <c r="V146" s="37"/>
      <c r="W146" s="54"/>
      <c r="X146" s="37"/>
      <c r="Y146" s="54"/>
      <c r="Z146" s="37"/>
      <c r="AA146" s="54"/>
      <c r="AB146" s="37"/>
      <c r="AC146" s="54"/>
      <c r="AD146" s="37"/>
    </row>
    <row r="147" spans="1:30" ht="12.75" customHeight="1">
      <c r="A147" s="129">
        <v>20</v>
      </c>
      <c r="B147" s="130">
        <v>42012</v>
      </c>
      <c r="C147" s="130"/>
      <c r="D147" s="131" t="s">
        <v>607</v>
      </c>
      <c r="E147" s="132" t="s">
        <v>557</v>
      </c>
      <c r="F147" s="133">
        <v>360</v>
      </c>
      <c r="G147" s="132" t="s">
        <v>577</v>
      </c>
      <c r="H147" s="132">
        <v>455</v>
      </c>
      <c r="I147" s="134">
        <v>420</v>
      </c>
      <c r="J147" s="135" t="s">
        <v>608</v>
      </c>
      <c r="K147" s="136">
        <f t="shared" si="77"/>
        <v>95</v>
      </c>
      <c r="L147" s="137">
        <f t="shared" si="78"/>
        <v>0.2638888888888889</v>
      </c>
      <c r="M147" s="132" t="s">
        <v>548</v>
      </c>
      <c r="N147" s="138">
        <v>42024</v>
      </c>
      <c r="O147" s="54"/>
      <c r="P147" s="54"/>
      <c r="Q147" s="198"/>
      <c r="R147" s="54"/>
      <c r="S147" s="54"/>
      <c r="T147" s="37"/>
      <c r="U147" s="54"/>
      <c r="V147" s="37"/>
      <c r="W147" s="54"/>
      <c r="X147" s="37"/>
      <c r="Y147" s="54"/>
      <c r="Z147" s="37"/>
      <c r="AA147" s="54"/>
      <c r="AB147" s="37"/>
      <c r="AC147" s="54"/>
      <c r="AD147" s="37"/>
    </row>
    <row r="148" spans="1:30" ht="12.75" customHeight="1">
      <c r="A148" s="129">
        <v>21</v>
      </c>
      <c r="B148" s="130">
        <v>42012</v>
      </c>
      <c r="C148" s="130"/>
      <c r="D148" s="131" t="s">
        <v>609</v>
      </c>
      <c r="E148" s="132" t="s">
        <v>557</v>
      </c>
      <c r="F148" s="133">
        <v>130</v>
      </c>
      <c r="G148" s="132"/>
      <c r="H148" s="132">
        <v>175.5</v>
      </c>
      <c r="I148" s="134">
        <v>165</v>
      </c>
      <c r="J148" s="135" t="s">
        <v>610</v>
      </c>
      <c r="K148" s="136">
        <f t="shared" si="77"/>
        <v>45.5</v>
      </c>
      <c r="L148" s="137">
        <f t="shared" si="78"/>
        <v>0.35</v>
      </c>
      <c r="M148" s="132" t="s">
        <v>548</v>
      </c>
      <c r="N148" s="138">
        <v>43088</v>
      </c>
      <c r="O148" s="54"/>
      <c r="P148" s="54"/>
      <c r="Q148" s="198"/>
      <c r="R148" s="54"/>
      <c r="S148" s="54"/>
      <c r="T148" s="37"/>
      <c r="U148" s="54"/>
      <c r="V148" s="37"/>
      <c r="W148" s="54"/>
      <c r="X148" s="37"/>
      <c r="Y148" s="54"/>
      <c r="Z148" s="37"/>
      <c r="AA148" s="54"/>
      <c r="AB148" s="37"/>
      <c r="AC148" s="54"/>
      <c r="AD148" s="37"/>
    </row>
    <row r="149" spans="1:30" ht="12.75" customHeight="1">
      <c r="A149" s="129">
        <v>22</v>
      </c>
      <c r="B149" s="130">
        <v>42040</v>
      </c>
      <c r="C149" s="130"/>
      <c r="D149" s="131" t="s">
        <v>388</v>
      </c>
      <c r="E149" s="132" t="s">
        <v>546</v>
      </c>
      <c r="F149" s="133">
        <v>98</v>
      </c>
      <c r="G149" s="132"/>
      <c r="H149" s="132">
        <v>120</v>
      </c>
      <c r="I149" s="134">
        <v>120</v>
      </c>
      <c r="J149" s="135" t="s">
        <v>578</v>
      </c>
      <c r="K149" s="136">
        <f t="shared" si="77"/>
        <v>22</v>
      </c>
      <c r="L149" s="137">
        <f t="shared" si="78"/>
        <v>0.22448979591836735</v>
      </c>
      <c r="M149" s="132" t="s">
        <v>548</v>
      </c>
      <c r="N149" s="138">
        <v>42753</v>
      </c>
      <c r="O149" s="54"/>
      <c r="P149" s="54"/>
      <c r="Q149" s="198"/>
      <c r="R149" s="54"/>
      <c r="S149" s="54"/>
      <c r="T149" s="37"/>
      <c r="U149" s="54"/>
      <c r="V149" s="37"/>
      <c r="W149" s="54"/>
      <c r="X149" s="37"/>
      <c r="Y149" s="54"/>
      <c r="Z149" s="37"/>
      <c r="AA149" s="54"/>
      <c r="AB149" s="37"/>
      <c r="AC149" s="54"/>
      <c r="AD149" s="37"/>
    </row>
    <row r="150" spans="1:30" ht="12.75" customHeight="1">
      <c r="A150" s="129">
        <v>23</v>
      </c>
      <c r="B150" s="130">
        <v>42040</v>
      </c>
      <c r="C150" s="130"/>
      <c r="D150" s="131" t="s">
        <v>611</v>
      </c>
      <c r="E150" s="132" t="s">
        <v>546</v>
      </c>
      <c r="F150" s="133">
        <v>196</v>
      </c>
      <c r="G150" s="132"/>
      <c r="H150" s="132">
        <v>262</v>
      </c>
      <c r="I150" s="134">
        <v>255</v>
      </c>
      <c r="J150" s="135" t="s">
        <v>578</v>
      </c>
      <c r="K150" s="136">
        <f t="shared" si="77"/>
        <v>66</v>
      </c>
      <c r="L150" s="137">
        <f t="shared" si="78"/>
        <v>0.336734693877551</v>
      </c>
      <c r="M150" s="132" t="s">
        <v>548</v>
      </c>
      <c r="N150" s="138">
        <v>42599</v>
      </c>
      <c r="O150" s="54"/>
      <c r="P150" s="54"/>
      <c r="Q150" s="198"/>
      <c r="R150" s="54"/>
      <c r="S150" s="54"/>
      <c r="T150" s="37"/>
      <c r="U150" s="54"/>
      <c r="V150" s="37"/>
      <c r="W150" s="54"/>
      <c r="X150" s="37"/>
      <c r="Y150" s="54"/>
      <c r="Z150" s="37"/>
      <c r="AA150" s="54"/>
      <c r="AB150" s="37"/>
      <c r="AC150" s="54"/>
      <c r="AD150" s="37"/>
    </row>
    <row r="151" spans="1:30" ht="12.75" customHeight="1">
      <c r="A151" s="139">
        <v>24</v>
      </c>
      <c r="B151" s="140">
        <v>42067</v>
      </c>
      <c r="C151" s="140"/>
      <c r="D151" s="141" t="s">
        <v>387</v>
      </c>
      <c r="E151" s="142" t="s">
        <v>546</v>
      </c>
      <c r="F151" s="143">
        <v>235</v>
      </c>
      <c r="G151" s="143"/>
      <c r="H151" s="144">
        <v>77</v>
      </c>
      <c r="I151" s="144" t="s">
        <v>612</v>
      </c>
      <c r="J151" s="145" t="s">
        <v>613</v>
      </c>
      <c r="K151" s="146">
        <f t="shared" si="77"/>
        <v>-158</v>
      </c>
      <c r="L151" s="147">
        <f t="shared" si="78"/>
        <v>-0.6723404255319149</v>
      </c>
      <c r="M151" s="143" t="s">
        <v>558</v>
      </c>
      <c r="N151" s="140">
        <v>43522</v>
      </c>
      <c r="O151" s="54"/>
      <c r="P151" s="54"/>
      <c r="Q151" s="198"/>
      <c r="R151" s="54"/>
      <c r="S151" s="54"/>
      <c r="T151" s="37"/>
      <c r="U151" s="54"/>
      <c r="V151" s="37"/>
      <c r="W151" s="54"/>
      <c r="X151" s="37"/>
      <c r="Y151" s="54"/>
      <c r="Z151" s="37"/>
      <c r="AA151" s="54"/>
      <c r="AB151" s="37"/>
      <c r="AC151" s="54"/>
      <c r="AD151" s="37"/>
    </row>
    <row r="152" spans="1:30" ht="12.75" customHeight="1">
      <c r="A152" s="129">
        <v>25</v>
      </c>
      <c r="B152" s="130">
        <v>42067</v>
      </c>
      <c r="C152" s="130"/>
      <c r="D152" s="131" t="s">
        <v>614</v>
      </c>
      <c r="E152" s="132" t="s">
        <v>546</v>
      </c>
      <c r="F152" s="133">
        <v>185</v>
      </c>
      <c r="G152" s="132"/>
      <c r="H152" s="132">
        <v>224</v>
      </c>
      <c r="I152" s="134" t="s">
        <v>615</v>
      </c>
      <c r="J152" s="135" t="s">
        <v>578</v>
      </c>
      <c r="K152" s="136">
        <f t="shared" si="77"/>
        <v>39</v>
      </c>
      <c r="L152" s="137">
        <f t="shared" si="78"/>
        <v>0.21081081081081082</v>
      </c>
      <c r="M152" s="132" t="s">
        <v>548</v>
      </c>
      <c r="N152" s="138">
        <v>42647</v>
      </c>
      <c r="O152" s="54"/>
      <c r="P152" s="54"/>
      <c r="Q152" s="198"/>
      <c r="R152" s="54"/>
      <c r="S152" s="54"/>
      <c r="T152" s="37"/>
      <c r="U152" s="54"/>
      <c r="V152" s="37"/>
      <c r="W152" s="54"/>
      <c r="X152" s="37"/>
      <c r="Y152" s="54"/>
      <c r="Z152" s="37"/>
      <c r="AA152" s="54"/>
      <c r="AB152" s="37"/>
      <c r="AC152" s="54"/>
      <c r="AD152" s="37"/>
    </row>
    <row r="153" spans="1:30" ht="12.75" customHeight="1">
      <c r="A153" s="139">
        <v>26</v>
      </c>
      <c r="B153" s="140">
        <v>42090</v>
      </c>
      <c r="C153" s="140"/>
      <c r="D153" s="148" t="s">
        <v>616</v>
      </c>
      <c r="E153" s="143" t="s">
        <v>546</v>
      </c>
      <c r="F153" s="143">
        <v>49.5</v>
      </c>
      <c r="G153" s="144"/>
      <c r="H153" s="144">
        <v>15.85</v>
      </c>
      <c r="I153" s="144">
        <v>67</v>
      </c>
      <c r="J153" s="145" t="s">
        <v>617</v>
      </c>
      <c r="K153" s="144">
        <f t="shared" si="77"/>
        <v>-33.65</v>
      </c>
      <c r="L153" s="149">
        <f t="shared" si="78"/>
        <v>-0.6797979797979797</v>
      </c>
      <c r="M153" s="143" t="s">
        <v>558</v>
      </c>
      <c r="N153" s="150">
        <v>43627</v>
      </c>
      <c r="O153" s="54"/>
      <c r="P153" s="54"/>
      <c r="Q153" s="198"/>
      <c r="R153" s="54"/>
      <c r="S153" s="54"/>
      <c r="T153" s="37"/>
      <c r="U153" s="54"/>
      <c r="V153" s="37"/>
      <c r="W153" s="54"/>
      <c r="X153" s="37"/>
      <c r="Y153" s="54"/>
      <c r="Z153" s="37"/>
      <c r="AA153" s="54"/>
      <c r="AB153" s="37"/>
      <c r="AC153" s="54"/>
      <c r="AD153" s="37"/>
    </row>
    <row r="154" spans="1:30" ht="12.75" customHeight="1">
      <c r="A154" s="129">
        <v>27</v>
      </c>
      <c r="B154" s="130">
        <v>42093</v>
      </c>
      <c r="C154" s="130"/>
      <c r="D154" s="131" t="s">
        <v>618</v>
      </c>
      <c r="E154" s="132" t="s">
        <v>546</v>
      </c>
      <c r="F154" s="133">
        <v>183.5</v>
      </c>
      <c r="G154" s="132"/>
      <c r="H154" s="132">
        <v>219</v>
      </c>
      <c r="I154" s="134">
        <v>218</v>
      </c>
      <c r="J154" s="135" t="s">
        <v>619</v>
      </c>
      <c r="K154" s="136">
        <f t="shared" si="77"/>
        <v>35.5</v>
      </c>
      <c r="L154" s="137">
        <f t="shared" si="78"/>
        <v>0.19346049046321526</v>
      </c>
      <c r="M154" s="132" t="s">
        <v>548</v>
      </c>
      <c r="N154" s="138">
        <v>42103</v>
      </c>
      <c r="O154" s="54"/>
      <c r="P154" s="54"/>
      <c r="Q154" s="198"/>
      <c r="R154" s="54"/>
      <c r="S154" s="54"/>
      <c r="T154" s="37"/>
      <c r="U154" s="54"/>
      <c r="V154" s="37"/>
      <c r="W154" s="54"/>
      <c r="X154" s="37"/>
      <c r="Y154" s="54"/>
      <c r="Z154" s="37"/>
      <c r="AA154" s="54"/>
      <c r="AB154" s="37"/>
      <c r="AC154" s="54"/>
      <c r="AD154" s="37"/>
    </row>
    <row r="155" spans="1:30" ht="12.75" customHeight="1">
      <c r="A155" s="129">
        <v>28</v>
      </c>
      <c r="B155" s="130">
        <v>42114</v>
      </c>
      <c r="C155" s="130"/>
      <c r="D155" s="131" t="s">
        <v>620</v>
      </c>
      <c r="E155" s="132" t="s">
        <v>546</v>
      </c>
      <c r="F155" s="133">
        <f>(227+237)/2</f>
        <v>232</v>
      </c>
      <c r="G155" s="132"/>
      <c r="H155" s="132">
        <v>298</v>
      </c>
      <c r="I155" s="134">
        <v>298</v>
      </c>
      <c r="J155" s="135" t="s">
        <v>578</v>
      </c>
      <c r="K155" s="136">
        <f t="shared" si="77"/>
        <v>66</v>
      </c>
      <c r="L155" s="137">
        <f t="shared" si="78"/>
        <v>0.28448275862068967</v>
      </c>
      <c r="M155" s="132" t="s">
        <v>548</v>
      </c>
      <c r="N155" s="138">
        <v>42823</v>
      </c>
      <c r="O155" s="54"/>
      <c r="P155" s="54"/>
      <c r="Q155" s="198"/>
      <c r="R155" s="54"/>
      <c r="S155" s="54"/>
      <c r="T155" s="37"/>
      <c r="U155" s="54"/>
      <c r="V155" s="37"/>
      <c r="W155" s="54"/>
      <c r="X155" s="37"/>
      <c r="Y155" s="54"/>
      <c r="Z155" s="37"/>
      <c r="AA155" s="54"/>
      <c r="AB155" s="37"/>
      <c r="AC155" s="54"/>
      <c r="AD155" s="37"/>
    </row>
    <row r="156" spans="1:30" ht="12.75" customHeight="1">
      <c r="A156" s="129">
        <v>29</v>
      </c>
      <c r="B156" s="130">
        <v>42128</v>
      </c>
      <c r="C156" s="130"/>
      <c r="D156" s="131" t="s">
        <v>621</v>
      </c>
      <c r="E156" s="132" t="s">
        <v>557</v>
      </c>
      <c r="F156" s="133">
        <v>385</v>
      </c>
      <c r="G156" s="132"/>
      <c r="H156" s="132">
        <f>212.5+331</f>
        <v>543.5</v>
      </c>
      <c r="I156" s="134">
        <v>510</v>
      </c>
      <c r="J156" s="135" t="s">
        <v>622</v>
      </c>
      <c r="K156" s="136">
        <f t="shared" si="77"/>
        <v>158.5</v>
      </c>
      <c r="L156" s="137">
        <f t="shared" si="78"/>
        <v>0.4116883116883117</v>
      </c>
      <c r="M156" s="132" t="s">
        <v>548</v>
      </c>
      <c r="N156" s="138">
        <v>42235</v>
      </c>
      <c r="O156" s="54"/>
      <c r="P156" s="54"/>
      <c r="Q156" s="198"/>
      <c r="R156" s="54"/>
      <c r="S156" s="54"/>
      <c r="T156" s="37"/>
      <c r="U156" s="54"/>
      <c r="V156" s="37"/>
      <c r="W156" s="54"/>
      <c r="X156" s="37"/>
      <c r="Y156" s="54"/>
      <c r="Z156" s="37"/>
      <c r="AA156" s="54"/>
      <c r="AB156" s="37"/>
      <c r="AC156" s="54"/>
      <c r="AD156" s="37"/>
    </row>
    <row r="157" spans="1:30" ht="12.75" customHeight="1">
      <c r="A157" s="129">
        <v>30</v>
      </c>
      <c r="B157" s="130">
        <v>42128</v>
      </c>
      <c r="C157" s="130"/>
      <c r="D157" s="131" t="s">
        <v>623</v>
      </c>
      <c r="E157" s="132" t="s">
        <v>557</v>
      </c>
      <c r="F157" s="133">
        <v>115.5</v>
      </c>
      <c r="G157" s="132"/>
      <c r="H157" s="132">
        <v>146</v>
      </c>
      <c r="I157" s="134">
        <v>142</v>
      </c>
      <c r="J157" s="135" t="s">
        <v>624</v>
      </c>
      <c r="K157" s="136">
        <f t="shared" si="77"/>
        <v>30.5</v>
      </c>
      <c r="L157" s="137">
        <f t="shared" si="78"/>
        <v>0.26406926406926406</v>
      </c>
      <c r="M157" s="132" t="s">
        <v>548</v>
      </c>
      <c r="N157" s="138">
        <v>42202</v>
      </c>
      <c r="O157" s="54"/>
      <c r="P157" s="54"/>
      <c r="Q157" s="198"/>
      <c r="R157" s="54"/>
      <c r="S157" s="54"/>
      <c r="T157" s="37"/>
      <c r="U157" s="54"/>
      <c r="V157" s="37"/>
      <c r="W157" s="54"/>
      <c r="X157" s="37"/>
      <c r="Y157" s="54"/>
      <c r="Z157" s="37"/>
      <c r="AA157" s="54"/>
      <c r="AB157" s="37"/>
      <c r="AC157" s="54"/>
      <c r="AD157" s="37"/>
    </row>
    <row r="158" spans="1:30" ht="12.75" customHeight="1">
      <c r="A158" s="129">
        <v>31</v>
      </c>
      <c r="B158" s="130">
        <v>42151</v>
      </c>
      <c r="C158" s="130"/>
      <c r="D158" s="131" t="s">
        <v>502</v>
      </c>
      <c r="E158" s="132" t="s">
        <v>557</v>
      </c>
      <c r="F158" s="133">
        <v>237.5</v>
      </c>
      <c r="G158" s="132"/>
      <c r="H158" s="132">
        <v>279.5</v>
      </c>
      <c r="I158" s="134">
        <v>278</v>
      </c>
      <c r="J158" s="135" t="s">
        <v>578</v>
      </c>
      <c r="K158" s="136">
        <f t="shared" si="77"/>
        <v>42</v>
      </c>
      <c r="L158" s="137">
        <f t="shared" si="78"/>
        <v>0.17684210526315788</v>
      </c>
      <c r="M158" s="132" t="s">
        <v>548</v>
      </c>
      <c r="N158" s="138">
        <v>42222</v>
      </c>
      <c r="O158" s="54"/>
      <c r="P158" s="54"/>
      <c r="Q158" s="198"/>
      <c r="R158" s="54"/>
      <c r="S158" s="54"/>
      <c r="T158" s="37"/>
      <c r="U158" s="54"/>
      <c r="V158" s="37"/>
      <c r="W158" s="54"/>
      <c r="X158" s="37"/>
      <c r="Y158" s="54"/>
      <c r="Z158" s="37"/>
      <c r="AA158" s="54"/>
      <c r="AB158" s="37"/>
      <c r="AC158" s="54"/>
      <c r="AD158" s="37"/>
    </row>
    <row r="159" spans="1:30" ht="12.75" customHeight="1">
      <c r="A159" s="129">
        <v>32</v>
      </c>
      <c r="B159" s="130">
        <v>42174</v>
      </c>
      <c r="C159" s="130"/>
      <c r="D159" s="131" t="s">
        <v>596</v>
      </c>
      <c r="E159" s="132" t="s">
        <v>546</v>
      </c>
      <c r="F159" s="133">
        <v>340</v>
      </c>
      <c r="G159" s="132"/>
      <c r="H159" s="132">
        <v>448</v>
      </c>
      <c r="I159" s="134">
        <v>448</v>
      </c>
      <c r="J159" s="135" t="s">
        <v>578</v>
      </c>
      <c r="K159" s="136">
        <f t="shared" si="77"/>
        <v>108</v>
      </c>
      <c r="L159" s="137">
        <f t="shared" si="78"/>
        <v>0.3176470588235294</v>
      </c>
      <c r="M159" s="132" t="s">
        <v>548</v>
      </c>
      <c r="N159" s="138">
        <v>43018</v>
      </c>
      <c r="O159" s="54"/>
      <c r="P159" s="54"/>
      <c r="Q159" s="198"/>
      <c r="R159" s="54"/>
      <c r="S159" s="54"/>
      <c r="T159" s="37"/>
      <c r="U159" s="54"/>
      <c r="V159" s="37"/>
      <c r="W159" s="54"/>
      <c r="X159" s="37"/>
      <c r="Y159" s="54"/>
      <c r="Z159" s="37"/>
      <c r="AA159" s="54"/>
      <c r="AB159" s="37"/>
      <c r="AC159" s="54"/>
      <c r="AD159" s="37"/>
    </row>
    <row r="160" spans="1:30" ht="12.75" customHeight="1">
      <c r="A160" s="129">
        <v>33</v>
      </c>
      <c r="B160" s="130">
        <v>42191</v>
      </c>
      <c r="C160" s="130"/>
      <c r="D160" s="131" t="s">
        <v>625</v>
      </c>
      <c r="E160" s="132" t="s">
        <v>546</v>
      </c>
      <c r="F160" s="133">
        <v>390</v>
      </c>
      <c r="G160" s="132"/>
      <c r="H160" s="132">
        <v>460</v>
      </c>
      <c r="I160" s="134">
        <v>460</v>
      </c>
      <c r="J160" s="135" t="s">
        <v>578</v>
      </c>
      <c r="K160" s="136">
        <f aca="true" t="shared" si="79" ref="K160:K180">H160-F160</f>
        <v>70</v>
      </c>
      <c r="L160" s="137">
        <f aca="true" t="shared" si="80" ref="L160:L180">K160/F160</f>
        <v>0.1794871794871795</v>
      </c>
      <c r="M160" s="132" t="s">
        <v>548</v>
      </c>
      <c r="N160" s="138">
        <v>42478</v>
      </c>
      <c r="O160" s="54"/>
      <c r="P160" s="54"/>
      <c r="Q160" s="198"/>
      <c r="R160" s="54"/>
      <c r="S160" s="54"/>
      <c r="T160" s="37"/>
      <c r="U160" s="54"/>
      <c r="V160" s="37"/>
      <c r="W160" s="54"/>
      <c r="X160" s="37"/>
      <c r="Y160" s="54"/>
      <c r="Z160" s="37"/>
      <c r="AA160" s="54"/>
      <c r="AB160" s="37"/>
      <c r="AC160" s="54"/>
      <c r="AD160" s="37"/>
    </row>
    <row r="161" spans="1:30" ht="12.75" customHeight="1">
      <c r="A161" s="139">
        <v>34</v>
      </c>
      <c r="B161" s="140">
        <v>42195</v>
      </c>
      <c r="C161" s="140"/>
      <c r="D161" s="141" t="s">
        <v>626</v>
      </c>
      <c r="E161" s="142" t="s">
        <v>546</v>
      </c>
      <c r="F161" s="143">
        <v>122.5</v>
      </c>
      <c r="G161" s="143"/>
      <c r="H161" s="144">
        <v>61</v>
      </c>
      <c r="I161" s="144">
        <v>172</v>
      </c>
      <c r="J161" s="145" t="s">
        <v>627</v>
      </c>
      <c r="K161" s="146">
        <f t="shared" si="79"/>
        <v>-61.5</v>
      </c>
      <c r="L161" s="147">
        <f t="shared" si="80"/>
        <v>-0.5020408163265306</v>
      </c>
      <c r="M161" s="143" t="s">
        <v>558</v>
      </c>
      <c r="N161" s="140">
        <v>43333</v>
      </c>
      <c r="O161" s="54"/>
      <c r="P161" s="54"/>
      <c r="Q161" s="198"/>
      <c r="R161" s="54"/>
      <c r="S161" s="54"/>
      <c r="T161" s="37"/>
      <c r="U161" s="54"/>
      <c r="V161" s="37"/>
      <c r="W161" s="54"/>
      <c r="X161" s="37"/>
      <c r="Y161" s="54"/>
      <c r="Z161" s="37"/>
      <c r="AA161" s="54"/>
      <c r="AB161" s="37"/>
      <c r="AC161" s="54"/>
      <c r="AD161" s="37"/>
    </row>
    <row r="162" spans="1:30" ht="12.75" customHeight="1">
      <c r="A162" s="129">
        <v>35</v>
      </c>
      <c r="B162" s="130">
        <v>42219</v>
      </c>
      <c r="C162" s="130"/>
      <c r="D162" s="131" t="s">
        <v>628</v>
      </c>
      <c r="E162" s="132" t="s">
        <v>546</v>
      </c>
      <c r="F162" s="133">
        <v>297.5</v>
      </c>
      <c r="G162" s="132"/>
      <c r="H162" s="132">
        <v>350</v>
      </c>
      <c r="I162" s="134">
        <v>360</v>
      </c>
      <c r="J162" s="135" t="s">
        <v>629</v>
      </c>
      <c r="K162" s="136">
        <f t="shared" si="79"/>
        <v>52.5</v>
      </c>
      <c r="L162" s="137">
        <f t="shared" si="80"/>
        <v>0.17647058823529413</v>
      </c>
      <c r="M162" s="132" t="s">
        <v>548</v>
      </c>
      <c r="N162" s="138">
        <v>42232</v>
      </c>
      <c r="O162" s="54"/>
      <c r="P162" s="54"/>
      <c r="Q162" s="198"/>
      <c r="R162" s="54"/>
      <c r="S162" s="54"/>
      <c r="T162" s="37"/>
      <c r="U162" s="54"/>
      <c r="V162" s="37"/>
      <c r="W162" s="54"/>
      <c r="X162" s="37"/>
      <c r="Y162" s="54"/>
      <c r="Z162" s="37"/>
      <c r="AA162" s="54"/>
      <c r="AB162" s="37"/>
      <c r="AC162" s="54"/>
      <c r="AD162" s="37"/>
    </row>
    <row r="163" spans="1:30" ht="12.75" customHeight="1">
      <c r="A163" s="129">
        <v>36</v>
      </c>
      <c r="B163" s="130">
        <v>42219</v>
      </c>
      <c r="C163" s="130"/>
      <c r="D163" s="131" t="s">
        <v>630</v>
      </c>
      <c r="E163" s="132" t="s">
        <v>546</v>
      </c>
      <c r="F163" s="133">
        <v>115.5</v>
      </c>
      <c r="G163" s="132"/>
      <c r="H163" s="132">
        <v>149</v>
      </c>
      <c r="I163" s="134">
        <v>140</v>
      </c>
      <c r="J163" s="135" t="s">
        <v>631</v>
      </c>
      <c r="K163" s="136">
        <f t="shared" si="79"/>
        <v>33.5</v>
      </c>
      <c r="L163" s="137">
        <f t="shared" si="80"/>
        <v>0.29004329004329005</v>
      </c>
      <c r="M163" s="132" t="s">
        <v>548</v>
      </c>
      <c r="N163" s="138">
        <v>42740</v>
      </c>
      <c r="O163" s="54"/>
      <c r="P163" s="54"/>
      <c r="Q163" s="198"/>
      <c r="R163" s="54"/>
      <c r="S163" s="54"/>
      <c r="T163" s="37"/>
      <c r="U163" s="54"/>
      <c r="V163" s="37"/>
      <c r="W163" s="54"/>
      <c r="X163" s="37"/>
      <c r="Y163" s="54"/>
      <c r="Z163" s="37"/>
      <c r="AA163" s="54"/>
      <c r="AB163" s="37"/>
      <c r="AC163" s="54"/>
      <c r="AD163" s="37"/>
    </row>
    <row r="164" spans="1:30" ht="12.75" customHeight="1">
      <c r="A164" s="129">
        <v>37</v>
      </c>
      <c r="B164" s="130">
        <v>42251</v>
      </c>
      <c r="C164" s="130"/>
      <c r="D164" s="131" t="s">
        <v>502</v>
      </c>
      <c r="E164" s="132" t="s">
        <v>546</v>
      </c>
      <c r="F164" s="133">
        <v>226</v>
      </c>
      <c r="G164" s="132"/>
      <c r="H164" s="132">
        <v>292</v>
      </c>
      <c r="I164" s="134">
        <v>292</v>
      </c>
      <c r="J164" s="135" t="s">
        <v>632</v>
      </c>
      <c r="K164" s="136">
        <f t="shared" si="79"/>
        <v>66</v>
      </c>
      <c r="L164" s="137">
        <f t="shared" si="80"/>
        <v>0.2920353982300885</v>
      </c>
      <c r="M164" s="132" t="s">
        <v>548</v>
      </c>
      <c r="N164" s="138">
        <v>42286</v>
      </c>
      <c r="O164" s="54"/>
      <c r="P164" s="54"/>
      <c r="Q164" s="198"/>
      <c r="R164" s="54"/>
      <c r="S164" s="54"/>
      <c r="T164" s="37"/>
      <c r="U164" s="54"/>
      <c r="V164" s="37"/>
      <c r="W164" s="54"/>
      <c r="X164" s="37"/>
      <c r="Y164" s="54"/>
      <c r="Z164" s="37"/>
      <c r="AA164" s="54"/>
      <c r="AB164" s="37"/>
      <c r="AC164" s="54"/>
      <c r="AD164" s="37"/>
    </row>
    <row r="165" spans="1:30" ht="12.75" customHeight="1">
      <c r="A165" s="129">
        <v>38</v>
      </c>
      <c r="B165" s="130">
        <v>42254</v>
      </c>
      <c r="C165" s="130"/>
      <c r="D165" s="131" t="s">
        <v>620</v>
      </c>
      <c r="E165" s="132" t="s">
        <v>546</v>
      </c>
      <c r="F165" s="133">
        <v>232.5</v>
      </c>
      <c r="G165" s="132"/>
      <c r="H165" s="132">
        <v>312.5</v>
      </c>
      <c r="I165" s="134">
        <v>310</v>
      </c>
      <c r="J165" s="135" t="s">
        <v>578</v>
      </c>
      <c r="K165" s="136">
        <f t="shared" si="79"/>
        <v>80</v>
      </c>
      <c r="L165" s="137">
        <f t="shared" si="80"/>
        <v>0.34408602150537637</v>
      </c>
      <c r="M165" s="132" t="s">
        <v>548</v>
      </c>
      <c r="N165" s="138">
        <v>42823</v>
      </c>
      <c r="O165" s="54"/>
      <c r="P165" s="54"/>
      <c r="Q165" s="198"/>
      <c r="R165" s="54"/>
      <c r="S165" s="54"/>
      <c r="T165" s="37"/>
      <c r="U165" s="54"/>
      <c r="V165" s="37"/>
      <c r="W165" s="54"/>
      <c r="X165" s="37"/>
      <c r="Y165" s="54"/>
      <c r="Z165" s="37"/>
      <c r="AA165" s="54"/>
      <c r="AB165" s="37"/>
      <c r="AC165" s="54"/>
      <c r="AD165" s="37"/>
    </row>
    <row r="166" spans="1:30" ht="12.75" customHeight="1">
      <c r="A166" s="129">
        <v>39</v>
      </c>
      <c r="B166" s="130">
        <v>42268</v>
      </c>
      <c r="C166" s="130"/>
      <c r="D166" s="131" t="s">
        <v>633</v>
      </c>
      <c r="E166" s="132" t="s">
        <v>546</v>
      </c>
      <c r="F166" s="133">
        <v>196.5</v>
      </c>
      <c r="G166" s="132"/>
      <c r="H166" s="132">
        <v>238</v>
      </c>
      <c r="I166" s="134">
        <v>238</v>
      </c>
      <c r="J166" s="135" t="s">
        <v>632</v>
      </c>
      <c r="K166" s="136">
        <f t="shared" si="79"/>
        <v>41.5</v>
      </c>
      <c r="L166" s="137">
        <f t="shared" si="80"/>
        <v>0.21119592875318066</v>
      </c>
      <c r="M166" s="132" t="s">
        <v>548</v>
      </c>
      <c r="N166" s="138">
        <v>42291</v>
      </c>
      <c r="O166" s="54"/>
      <c r="P166" s="54"/>
      <c r="Q166" s="198"/>
      <c r="R166" s="54"/>
      <c r="S166" s="54"/>
      <c r="T166" s="37"/>
      <c r="U166" s="54"/>
      <c r="V166" s="37"/>
      <c r="W166" s="54"/>
      <c r="X166" s="37"/>
      <c r="Y166" s="54"/>
      <c r="Z166" s="37"/>
      <c r="AA166" s="54"/>
      <c r="AB166" s="37"/>
      <c r="AC166" s="54"/>
      <c r="AD166" s="37"/>
    </row>
    <row r="167" spans="1:30" ht="12.75" customHeight="1">
      <c r="A167" s="129">
        <v>40</v>
      </c>
      <c r="B167" s="130">
        <v>42271</v>
      </c>
      <c r="C167" s="130"/>
      <c r="D167" s="131" t="s">
        <v>576</v>
      </c>
      <c r="E167" s="132" t="s">
        <v>546</v>
      </c>
      <c r="F167" s="133">
        <v>65</v>
      </c>
      <c r="G167" s="132"/>
      <c r="H167" s="132">
        <v>82</v>
      </c>
      <c r="I167" s="134">
        <v>82</v>
      </c>
      <c r="J167" s="135" t="s">
        <v>632</v>
      </c>
      <c r="K167" s="136">
        <f t="shared" si="79"/>
        <v>17</v>
      </c>
      <c r="L167" s="137">
        <f t="shared" si="80"/>
        <v>0.26153846153846155</v>
      </c>
      <c r="M167" s="132" t="s">
        <v>548</v>
      </c>
      <c r="N167" s="138">
        <v>42578</v>
      </c>
      <c r="O167" s="54"/>
      <c r="P167" s="54"/>
      <c r="Q167" s="198"/>
      <c r="R167" s="54"/>
      <c r="S167" s="54"/>
      <c r="T167" s="37"/>
      <c r="U167" s="54"/>
      <c r="V167" s="37"/>
      <c r="W167" s="54"/>
      <c r="X167" s="37"/>
      <c r="Y167" s="54"/>
      <c r="Z167" s="37"/>
      <c r="AA167" s="54"/>
      <c r="AB167" s="37"/>
      <c r="AC167" s="54"/>
      <c r="AD167" s="37"/>
    </row>
    <row r="168" spans="1:30" ht="12.75" customHeight="1">
      <c r="A168" s="129">
        <v>41</v>
      </c>
      <c r="B168" s="130">
        <v>42291</v>
      </c>
      <c r="C168" s="130"/>
      <c r="D168" s="131" t="s">
        <v>634</v>
      </c>
      <c r="E168" s="132" t="s">
        <v>546</v>
      </c>
      <c r="F168" s="133">
        <v>144</v>
      </c>
      <c r="G168" s="132"/>
      <c r="H168" s="132">
        <v>182.5</v>
      </c>
      <c r="I168" s="134">
        <v>181</v>
      </c>
      <c r="J168" s="135" t="s">
        <v>632</v>
      </c>
      <c r="K168" s="136">
        <f t="shared" si="79"/>
        <v>38.5</v>
      </c>
      <c r="L168" s="137">
        <f t="shared" si="80"/>
        <v>0.2673611111111111</v>
      </c>
      <c r="M168" s="132" t="s">
        <v>548</v>
      </c>
      <c r="N168" s="138">
        <v>42817</v>
      </c>
      <c r="O168" s="54"/>
      <c r="P168" s="54"/>
      <c r="Q168" s="198"/>
      <c r="R168" s="54"/>
      <c r="S168" s="54"/>
      <c r="T168" s="37"/>
      <c r="U168" s="54"/>
      <c r="V168" s="37"/>
      <c r="W168" s="54"/>
      <c r="X168" s="37"/>
      <c r="Y168" s="54"/>
      <c r="Z168" s="37"/>
      <c r="AA168" s="54"/>
      <c r="AB168" s="37"/>
      <c r="AC168" s="54"/>
      <c r="AD168" s="37"/>
    </row>
    <row r="169" spans="1:30" ht="12.75" customHeight="1">
      <c r="A169" s="129">
        <v>42</v>
      </c>
      <c r="B169" s="130">
        <v>42291</v>
      </c>
      <c r="C169" s="130"/>
      <c r="D169" s="131" t="s">
        <v>635</v>
      </c>
      <c r="E169" s="132" t="s">
        <v>546</v>
      </c>
      <c r="F169" s="133">
        <v>264</v>
      </c>
      <c r="G169" s="132"/>
      <c r="H169" s="132">
        <v>311</v>
      </c>
      <c r="I169" s="134">
        <v>311</v>
      </c>
      <c r="J169" s="135" t="s">
        <v>632</v>
      </c>
      <c r="K169" s="136">
        <f t="shared" si="79"/>
        <v>47</v>
      </c>
      <c r="L169" s="137">
        <f t="shared" si="80"/>
        <v>0.17803030303030304</v>
      </c>
      <c r="M169" s="132" t="s">
        <v>548</v>
      </c>
      <c r="N169" s="138">
        <v>42604</v>
      </c>
      <c r="O169" s="54"/>
      <c r="P169" s="54"/>
      <c r="Q169" s="198"/>
      <c r="R169" s="54"/>
      <c r="S169" s="54"/>
      <c r="T169" s="37"/>
      <c r="U169" s="54"/>
      <c r="V169" s="37"/>
      <c r="W169" s="54"/>
      <c r="X169" s="37"/>
      <c r="Y169" s="54"/>
      <c r="Z169" s="37"/>
      <c r="AA169" s="54"/>
      <c r="AB169" s="37"/>
      <c r="AC169" s="54"/>
      <c r="AD169" s="37"/>
    </row>
    <row r="170" spans="1:30" ht="12.75" customHeight="1">
      <c r="A170" s="129">
        <v>43</v>
      </c>
      <c r="B170" s="130">
        <v>42318</v>
      </c>
      <c r="C170" s="130"/>
      <c r="D170" s="131" t="s">
        <v>636</v>
      </c>
      <c r="E170" s="132" t="s">
        <v>557</v>
      </c>
      <c r="F170" s="133">
        <v>549.5</v>
      </c>
      <c r="G170" s="132"/>
      <c r="H170" s="132">
        <v>630</v>
      </c>
      <c r="I170" s="134">
        <v>630</v>
      </c>
      <c r="J170" s="135" t="s">
        <v>632</v>
      </c>
      <c r="K170" s="136">
        <f t="shared" si="79"/>
        <v>80.5</v>
      </c>
      <c r="L170" s="137">
        <f t="shared" si="80"/>
        <v>0.1464968152866242</v>
      </c>
      <c r="M170" s="132" t="s">
        <v>548</v>
      </c>
      <c r="N170" s="138">
        <v>42419</v>
      </c>
      <c r="O170" s="54"/>
      <c r="P170" s="54"/>
      <c r="Q170" s="198"/>
      <c r="R170" s="54"/>
      <c r="S170" s="54"/>
      <c r="T170" s="37"/>
      <c r="U170" s="54"/>
      <c r="V170" s="37"/>
      <c r="W170" s="54"/>
      <c r="X170" s="37"/>
      <c r="Y170" s="54"/>
      <c r="Z170" s="37"/>
      <c r="AA170" s="54"/>
      <c r="AB170" s="37"/>
      <c r="AC170" s="54"/>
      <c r="AD170" s="37"/>
    </row>
    <row r="171" spans="1:30" ht="12.75" customHeight="1">
      <c r="A171" s="129">
        <v>44</v>
      </c>
      <c r="B171" s="130">
        <v>42342</v>
      </c>
      <c r="C171" s="130"/>
      <c r="D171" s="131" t="s">
        <v>637</v>
      </c>
      <c r="E171" s="132" t="s">
        <v>546</v>
      </c>
      <c r="F171" s="133">
        <v>1027.5</v>
      </c>
      <c r="G171" s="132"/>
      <c r="H171" s="132">
        <v>1315</v>
      </c>
      <c r="I171" s="134">
        <v>1250</v>
      </c>
      <c r="J171" s="135" t="s">
        <v>632</v>
      </c>
      <c r="K171" s="136">
        <f t="shared" si="79"/>
        <v>287.5</v>
      </c>
      <c r="L171" s="137">
        <f t="shared" si="80"/>
        <v>0.2798053527980535</v>
      </c>
      <c r="M171" s="132" t="s">
        <v>548</v>
      </c>
      <c r="N171" s="138">
        <v>43244</v>
      </c>
      <c r="O171" s="54"/>
      <c r="P171" s="54"/>
      <c r="Q171" s="198"/>
      <c r="R171" s="54"/>
      <c r="S171" s="54"/>
      <c r="T171" s="37"/>
      <c r="U171" s="54"/>
      <c r="V171" s="37"/>
      <c r="W171" s="54"/>
      <c r="X171" s="37"/>
      <c r="Y171" s="54"/>
      <c r="Z171" s="37"/>
      <c r="AA171" s="54"/>
      <c r="AB171" s="37"/>
      <c r="AC171" s="54"/>
      <c r="AD171" s="37"/>
    </row>
    <row r="172" spans="1:30" ht="12.75" customHeight="1">
      <c r="A172" s="129">
        <v>45</v>
      </c>
      <c r="B172" s="130">
        <v>42367</v>
      </c>
      <c r="C172" s="130"/>
      <c r="D172" s="131" t="s">
        <v>638</v>
      </c>
      <c r="E172" s="132" t="s">
        <v>546</v>
      </c>
      <c r="F172" s="133">
        <v>465</v>
      </c>
      <c r="G172" s="132"/>
      <c r="H172" s="132">
        <v>540</v>
      </c>
      <c r="I172" s="134">
        <v>540</v>
      </c>
      <c r="J172" s="135" t="s">
        <v>632</v>
      </c>
      <c r="K172" s="136">
        <f t="shared" si="79"/>
        <v>75</v>
      </c>
      <c r="L172" s="137">
        <f t="shared" si="80"/>
        <v>0.16129032258064516</v>
      </c>
      <c r="M172" s="132" t="s">
        <v>548</v>
      </c>
      <c r="N172" s="138">
        <v>42530</v>
      </c>
      <c r="O172" s="54"/>
      <c r="P172" s="54"/>
      <c r="Q172" s="198"/>
      <c r="R172" s="54"/>
      <c r="S172" s="54"/>
      <c r="T172" s="37"/>
      <c r="U172" s="54"/>
      <c r="V172" s="37"/>
      <c r="W172" s="54"/>
      <c r="X172" s="37"/>
      <c r="Y172" s="54"/>
      <c r="Z172" s="37"/>
      <c r="AA172" s="54"/>
      <c r="AB172" s="37"/>
      <c r="AC172" s="54"/>
      <c r="AD172" s="37"/>
    </row>
    <row r="173" spans="1:30" ht="12.75" customHeight="1">
      <c r="A173" s="129">
        <v>46</v>
      </c>
      <c r="B173" s="130">
        <v>42380</v>
      </c>
      <c r="C173" s="130"/>
      <c r="D173" s="131" t="s">
        <v>388</v>
      </c>
      <c r="E173" s="132" t="s">
        <v>557</v>
      </c>
      <c r="F173" s="133">
        <v>81</v>
      </c>
      <c r="G173" s="132"/>
      <c r="H173" s="132">
        <v>110</v>
      </c>
      <c r="I173" s="134">
        <v>110</v>
      </c>
      <c r="J173" s="135" t="s">
        <v>632</v>
      </c>
      <c r="K173" s="136">
        <f t="shared" si="79"/>
        <v>29</v>
      </c>
      <c r="L173" s="137">
        <f t="shared" si="80"/>
        <v>0.35802469135802467</v>
      </c>
      <c r="M173" s="132" t="s">
        <v>548</v>
      </c>
      <c r="N173" s="138">
        <v>42745</v>
      </c>
      <c r="O173" s="54"/>
      <c r="P173" s="54"/>
      <c r="Q173" s="198"/>
      <c r="R173" s="54"/>
      <c r="S173" s="54"/>
      <c r="T173" s="37"/>
      <c r="U173" s="54"/>
      <c r="V173" s="37"/>
      <c r="W173" s="54"/>
      <c r="X173" s="37"/>
      <c r="Y173" s="54"/>
      <c r="Z173" s="37"/>
      <c r="AA173" s="54"/>
      <c r="AB173" s="37"/>
      <c r="AC173" s="54"/>
      <c r="AD173" s="37"/>
    </row>
    <row r="174" spans="1:30" ht="12.75" customHeight="1">
      <c r="A174" s="129">
        <v>47</v>
      </c>
      <c r="B174" s="130">
        <v>42382</v>
      </c>
      <c r="C174" s="130"/>
      <c r="D174" s="131" t="s">
        <v>639</v>
      </c>
      <c r="E174" s="132" t="s">
        <v>557</v>
      </c>
      <c r="F174" s="133">
        <v>417.5</v>
      </c>
      <c r="G174" s="132"/>
      <c r="H174" s="132">
        <v>547</v>
      </c>
      <c r="I174" s="134">
        <v>535</v>
      </c>
      <c r="J174" s="135" t="s">
        <v>632</v>
      </c>
      <c r="K174" s="136">
        <f t="shared" si="79"/>
        <v>129.5</v>
      </c>
      <c r="L174" s="137">
        <f t="shared" si="80"/>
        <v>0.31017964071856285</v>
      </c>
      <c r="M174" s="132" t="s">
        <v>548</v>
      </c>
      <c r="N174" s="138">
        <v>42578</v>
      </c>
      <c r="O174" s="54"/>
      <c r="P174" s="54"/>
      <c r="Q174" s="198"/>
      <c r="R174" s="54"/>
      <c r="S174" s="54"/>
      <c r="T174" s="37"/>
      <c r="U174" s="54"/>
      <c r="V174" s="37"/>
      <c r="W174" s="54"/>
      <c r="X174" s="37"/>
      <c r="Y174" s="54"/>
      <c r="Z174" s="37"/>
      <c r="AA174" s="54"/>
      <c r="AB174" s="37"/>
      <c r="AC174" s="54"/>
      <c r="AD174" s="37"/>
    </row>
    <row r="175" spans="1:30" ht="12.75" customHeight="1">
      <c r="A175" s="129">
        <v>48</v>
      </c>
      <c r="B175" s="130">
        <v>42408</v>
      </c>
      <c r="C175" s="130"/>
      <c r="D175" s="131" t="s">
        <v>640</v>
      </c>
      <c r="E175" s="132" t="s">
        <v>546</v>
      </c>
      <c r="F175" s="133">
        <v>650</v>
      </c>
      <c r="G175" s="132"/>
      <c r="H175" s="132">
        <v>800</v>
      </c>
      <c r="I175" s="134">
        <v>800</v>
      </c>
      <c r="J175" s="135" t="s">
        <v>632</v>
      </c>
      <c r="K175" s="136">
        <f t="shared" si="79"/>
        <v>150</v>
      </c>
      <c r="L175" s="137">
        <f t="shared" si="80"/>
        <v>0.23076923076923078</v>
      </c>
      <c r="M175" s="132" t="s">
        <v>548</v>
      </c>
      <c r="N175" s="138">
        <v>43154</v>
      </c>
      <c r="O175" s="54"/>
      <c r="P175" s="54"/>
      <c r="Q175" s="198"/>
      <c r="R175" s="54"/>
      <c r="S175" s="54"/>
      <c r="T175" s="37"/>
      <c r="U175" s="54"/>
      <c r="V175" s="37"/>
      <c r="W175" s="54"/>
      <c r="X175" s="37"/>
      <c r="Y175" s="54"/>
      <c r="Z175" s="37"/>
      <c r="AA175" s="54"/>
      <c r="AB175" s="37"/>
      <c r="AC175" s="54"/>
      <c r="AD175" s="37"/>
    </row>
    <row r="176" spans="1:30" ht="12.75" customHeight="1">
      <c r="A176" s="129">
        <v>49</v>
      </c>
      <c r="B176" s="130">
        <v>42433</v>
      </c>
      <c r="C176" s="130"/>
      <c r="D176" s="131" t="s">
        <v>232</v>
      </c>
      <c r="E176" s="132" t="s">
        <v>546</v>
      </c>
      <c r="F176" s="133">
        <v>437.5</v>
      </c>
      <c r="G176" s="132"/>
      <c r="H176" s="132">
        <v>504.5</v>
      </c>
      <c r="I176" s="134">
        <v>522</v>
      </c>
      <c r="J176" s="135" t="s">
        <v>641</v>
      </c>
      <c r="K176" s="136">
        <f t="shared" si="79"/>
        <v>67</v>
      </c>
      <c r="L176" s="137">
        <f t="shared" si="80"/>
        <v>0.15314285714285714</v>
      </c>
      <c r="M176" s="132" t="s">
        <v>548</v>
      </c>
      <c r="N176" s="138">
        <v>42480</v>
      </c>
      <c r="O176" s="54"/>
      <c r="P176" s="54"/>
      <c r="Q176" s="198"/>
      <c r="R176" s="54"/>
      <c r="S176" s="54"/>
      <c r="T176" s="37"/>
      <c r="U176" s="54"/>
      <c r="V176" s="37"/>
      <c r="W176" s="54"/>
      <c r="X176" s="37"/>
      <c r="Y176" s="54"/>
      <c r="Z176" s="37"/>
      <c r="AA176" s="54"/>
      <c r="AB176" s="37"/>
      <c r="AC176" s="54"/>
      <c r="AD176" s="37"/>
    </row>
    <row r="177" spans="1:30" ht="12.75" customHeight="1">
      <c r="A177" s="129">
        <v>50</v>
      </c>
      <c r="B177" s="130">
        <v>42438</v>
      </c>
      <c r="C177" s="130"/>
      <c r="D177" s="131" t="s">
        <v>642</v>
      </c>
      <c r="E177" s="132" t="s">
        <v>546</v>
      </c>
      <c r="F177" s="133">
        <v>189.5</v>
      </c>
      <c r="G177" s="132"/>
      <c r="H177" s="132">
        <v>218</v>
      </c>
      <c r="I177" s="134">
        <v>218</v>
      </c>
      <c r="J177" s="135" t="s">
        <v>632</v>
      </c>
      <c r="K177" s="136">
        <f t="shared" si="79"/>
        <v>28.5</v>
      </c>
      <c r="L177" s="137">
        <f t="shared" si="80"/>
        <v>0.1503957783641161</v>
      </c>
      <c r="M177" s="132" t="s">
        <v>548</v>
      </c>
      <c r="N177" s="138">
        <v>43034</v>
      </c>
      <c r="O177" s="54"/>
      <c r="P177" s="54"/>
      <c r="Q177" s="198"/>
      <c r="R177" s="54"/>
      <c r="S177" s="54"/>
      <c r="T177" s="37"/>
      <c r="U177" s="54"/>
      <c r="V177" s="37"/>
      <c r="W177" s="54"/>
      <c r="X177" s="37"/>
      <c r="Y177" s="54"/>
      <c r="Z177" s="37"/>
      <c r="AA177" s="54"/>
      <c r="AB177" s="37"/>
      <c r="AC177" s="54"/>
      <c r="AD177" s="37"/>
    </row>
    <row r="178" spans="1:30" ht="12.75" customHeight="1">
      <c r="A178" s="139">
        <v>51</v>
      </c>
      <c r="B178" s="140">
        <v>42471</v>
      </c>
      <c r="C178" s="140"/>
      <c r="D178" s="148" t="s">
        <v>643</v>
      </c>
      <c r="E178" s="143" t="s">
        <v>546</v>
      </c>
      <c r="F178" s="143">
        <v>36.5</v>
      </c>
      <c r="G178" s="144"/>
      <c r="H178" s="144">
        <v>15.85</v>
      </c>
      <c r="I178" s="144">
        <v>60</v>
      </c>
      <c r="J178" s="145" t="s">
        <v>644</v>
      </c>
      <c r="K178" s="146">
        <f t="shared" si="79"/>
        <v>-20.65</v>
      </c>
      <c r="L178" s="147">
        <f t="shared" si="80"/>
        <v>-0.5657534246575342</v>
      </c>
      <c r="M178" s="143" t="s">
        <v>558</v>
      </c>
      <c r="N178" s="151">
        <v>43627</v>
      </c>
      <c r="O178" s="54"/>
      <c r="P178" s="54"/>
      <c r="Q178" s="198"/>
      <c r="R178" s="54"/>
      <c r="S178" s="54"/>
      <c r="T178" s="37"/>
      <c r="U178" s="54"/>
      <c r="V178" s="37"/>
      <c r="W178" s="54"/>
      <c r="X178" s="37"/>
      <c r="Y178" s="54"/>
      <c r="Z178" s="37"/>
      <c r="AA178" s="54"/>
      <c r="AB178" s="37"/>
      <c r="AC178" s="54"/>
      <c r="AD178" s="37"/>
    </row>
    <row r="179" spans="1:30" ht="12.75" customHeight="1">
      <c r="A179" s="129">
        <v>52</v>
      </c>
      <c r="B179" s="130">
        <v>42472</v>
      </c>
      <c r="C179" s="130"/>
      <c r="D179" s="131" t="s">
        <v>645</v>
      </c>
      <c r="E179" s="132" t="s">
        <v>546</v>
      </c>
      <c r="F179" s="133">
        <v>93</v>
      </c>
      <c r="G179" s="132"/>
      <c r="H179" s="132">
        <v>149</v>
      </c>
      <c r="I179" s="134">
        <v>140</v>
      </c>
      <c r="J179" s="135" t="s">
        <v>646</v>
      </c>
      <c r="K179" s="136">
        <f t="shared" si="79"/>
        <v>56</v>
      </c>
      <c r="L179" s="137">
        <f t="shared" si="80"/>
        <v>0.6021505376344086</v>
      </c>
      <c r="M179" s="132" t="s">
        <v>548</v>
      </c>
      <c r="N179" s="138">
        <v>42740</v>
      </c>
      <c r="O179" s="54"/>
      <c r="P179" s="54"/>
      <c r="Q179" s="198"/>
      <c r="R179" s="54"/>
      <c r="S179" s="54"/>
      <c r="T179" s="37"/>
      <c r="U179" s="54"/>
      <c r="V179" s="37"/>
      <c r="W179" s="54"/>
      <c r="X179" s="37"/>
      <c r="Y179" s="54"/>
      <c r="Z179" s="37"/>
      <c r="AA179" s="54"/>
      <c r="AB179" s="37"/>
      <c r="AC179" s="54"/>
      <c r="AD179" s="37"/>
    </row>
    <row r="180" spans="1:30" ht="12.75" customHeight="1">
      <c r="A180" s="129">
        <v>53</v>
      </c>
      <c r="B180" s="130">
        <v>42472</v>
      </c>
      <c r="C180" s="130"/>
      <c r="D180" s="131" t="s">
        <v>647</v>
      </c>
      <c r="E180" s="132" t="s">
        <v>546</v>
      </c>
      <c r="F180" s="133">
        <v>130</v>
      </c>
      <c r="G180" s="132"/>
      <c r="H180" s="132">
        <v>150</v>
      </c>
      <c r="I180" s="134" t="s">
        <v>648</v>
      </c>
      <c r="J180" s="135" t="s">
        <v>632</v>
      </c>
      <c r="K180" s="136">
        <f t="shared" si="79"/>
        <v>20</v>
      </c>
      <c r="L180" s="137">
        <f t="shared" si="80"/>
        <v>0.15384615384615385</v>
      </c>
      <c r="M180" s="132" t="s">
        <v>548</v>
      </c>
      <c r="N180" s="138">
        <v>42564</v>
      </c>
      <c r="O180" s="54"/>
      <c r="P180" s="54"/>
      <c r="Q180" s="198"/>
      <c r="R180" s="54"/>
      <c r="S180" s="54"/>
      <c r="T180" s="37"/>
      <c r="U180" s="54"/>
      <c r="V180" s="37"/>
      <c r="W180" s="54"/>
      <c r="X180" s="37"/>
      <c r="Y180" s="54"/>
      <c r="Z180" s="37"/>
      <c r="AA180" s="54"/>
      <c r="AB180" s="37"/>
      <c r="AC180" s="54"/>
      <c r="AD180" s="37"/>
    </row>
    <row r="181" spans="1:30" ht="12.75" customHeight="1">
      <c r="A181" s="129">
        <v>54</v>
      </c>
      <c r="B181" s="130">
        <v>42473</v>
      </c>
      <c r="C181" s="130"/>
      <c r="D181" s="131" t="s">
        <v>649</v>
      </c>
      <c r="E181" s="132" t="s">
        <v>546</v>
      </c>
      <c r="F181" s="133">
        <v>196</v>
      </c>
      <c r="G181" s="132"/>
      <c r="H181" s="132">
        <v>299</v>
      </c>
      <c r="I181" s="134">
        <v>299</v>
      </c>
      <c r="J181" s="135" t="s">
        <v>632</v>
      </c>
      <c r="K181" s="136">
        <v>103</v>
      </c>
      <c r="L181" s="137">
        <v>0.525510204081633</v>
      </c>
      <c r="M181" s="132" t="s">
        <v>548</v>
      </c>
      <c r="N181" s="138">
        <v>42620</v>
      </c>
      <c r="O181" s="54"/>
      <c r="P181" s="54"/>
      <c r="Q181" s="198"/>
      <c r="R181" s="54"/>
      <c r="S181" s="54"/>
      <c r="T181" s="37"/>
      <c r="U181" s="54"/>
      <c r="V181" s="37"/>
      <c r="W181" s="54"/>
      <c r="X181" s="37"/>
      <c r="Y181" s="54"/>
      <c r="Z181" s="37"/>
      <c r="AA181" s="54"/>
      <c r="AB181" s="37"/>
      <c r="AC181" s="54"/>
      <c r="AD181" s="37"/>
    </row>
    <row r="182" spans="1:30" ht="12.75" customHeight="1">
      <c r="A182" s="129">
        <v>55</v>
      </c>
      <c r="B182" s="130">
        <v>42473</v>
      </c>
      <c r="C182" s="130"/>
      <c r="D182" s="131" t="s">
        <v>650</v>
      </c>
      <c r="E182" s="132" t="s">
        <v>546</v>
      </c>
      <c r="F182" s="133">
        <v>88</v>
      </c>
      <c r="G182" s="132"/>
      <c r="H182" s="132">
        <v>103</v>
      </c>
      <c r="I182" s="134">
        <v>103</v>
      </c>
      <c r="J182" s="135" t="s">
        <v>632</v>
      </c>
      <c r="K182" s="136">
        <v>15</v>
      </c>
      <c r="L182" s="137">
        <v>0.170454545454545</v>
      </c>
      <c r="M182" s="132" t="s">
        <v>548</v>
      </c>
      <c r="N182" s="138">
        <v>42530</v>
      </c>
      <c r="O182" s="54"/>
      <c r="P182" s="54"/>
      <c r="Q182" s="198"/>
      <c r="R182" s="54"/>
      <c r="S182" s="54"/>
      <c r="T182" s="37"/>
      <c r="U182" s="54"/>
      <c r="V182" s="37"/>
      <c r="W182" s="54"/>
      <c r="X182" s="37"/>
      <c r="Y182" s="54"/>
      <c r="Z182" s="37"/>
      <c r="AA182" s="54"/>
      <c r="AB182" s="37"/>
      <c r="AC182" s="54"/>
      <c r="AD182" s="37"/>
    </row>
    <row r="183" spans="1:30" ht="12.75" customHeight="1">
      <c r="A183" s="129">
        <v>56</v>
      </c>
      <c r="B183" s="130">
        <v>42492</v>
      </c>
      <c r="C183" s="130"/>
      <c r="D183" s="131" t="s">
        <v>651</v>
      </c>
      <c r="E183" s="132" t="s">
        <v>546</v>
      </c>
      <c r="F183" s="133">
        <v>127.5</v>
      </c>
      <c r="G183" s="132"/>
      <c r="H183" s="132">
        <v>148</v>
      </c>
      <c r="I183" s="134" t="s">
        <v>652</v>
      </c>
      <c r="J183" s="135" t="s">
        <v>632</v>
      </c>
      <c r="K183" s="136">
        <f>H183-F183</f>
        <v>20.5</v>
      </c>
      <c r="L183" s="137">
        <f>K183/F183</f>
        <v>0.1607843137254902</v>
      </c>
      <c r="M183" s="132" t="s">
        <v>548</v>
      </c>
      <c r="N183" s="138">
        <v>42564</v>
      </c>
      <c r="O183" s="54"/>
      <c r="P183" s="54"/>
      <c r="Q183" s="198"/>
      <c r="R183" s="54"/>
      <c r="S183" s="54"/>
      <c r="T183" s="37"/>
      <c r="U183" s="54"/>
      <c r="V183" s="37"/>
      <c r="W183" s="54"/>
      <c r="X183" s="37"/>
      <c r="Y183" s="54"/>
      <c r="Z183" s="37"/>
      <c r="AA183" s="54"/>
      <c r="AB183" s="37"/>
      <c r="AC183" s="54"/>
      <c r="AD183" s="37"/>
    </row>
    <row r="184" spans="1:30" ht="12.75" customHeight="1">
      <c r="A184" s="129">
        <v>57</v>
      </c>
      <c r="B184" s="130">
        <v>42493</v>
      </c>
      <c r="C184" s="130"/>
      <c r="D184" s="131" t="s">
        <v>653</v>
      </c>
      <c r="E184" s="132" t="s">
        <v>546</v>
      </c>
      <c r="F184" s="133">
        <v>675</v>
      </c>
      <c r="G184" s="132"/>
      <c r="H184" s="132">
        <v>815</v>
      </c>
      <c r="I184" s="134" t="s">
        <v>654</v>
      </c>
      <c r="J184" s="135" t="s">
        <v>632</v>
      </c>
      <c r="K184" s="136">
        <f>H184-F184</f>
        <v>140</v>
      </c>
      <c r="L184" s="137">
        <f>K184/F184</f>
        <v>0.2074074074074074</v>
      </c>
      <c r="M184" s="132" t="s">
        <v>548</v>
      </c>
      <c r="N184" s="138">
        <v>43154</v>
      </c>
      <c r="O184" s="54"/>
      <c r="P184" s="54"/>
      <c r="Q184" s="198"/>
      <c r="R184" s="54"/>
      <c r="S184" s="54"/>
      <c r="T184" s="37"/>
      <c r="U184" s="54"/>
      <c r="V184" s="37"/>
      <c r="W184" s="54"/>
      <c r="X184" s="37"/>
      <c r="Y184" s="54"/>
      <c r="Z184" s="37"/>
      <c r="AA184" s="54"/>
      <c r="AB184" s="37"/>
      <c r="AC184" s="54"/>
      <c r="AD184" s="37"/>
    </row>
    <row r="185" spans="1:30" ht="12.75" customHeight="1">
      <c r="A185" s="139">
        <v>58</v>
      </c>
      <c r="B185" s="140">
        <v>42522</v>
      </c>
      <c r="C185" s="140"/>
      <c r="D185" s="141" t="s">
        <v>655</v>
      </c>
      <c r="E185" s="142" t="s">
        <v>546</v>
      </c>
      <c r="F185" s="143">
        <v>500</v>
      </c>
      <c r="G185" s="143"/>
      <c r="H185" s="144">
        <v>232.5</v>
      </c>
      <c r="I185" s="144" t="s">
        <v>656</v>
      </c>
      <c r="J185" s="145" t="s">
        <v>657</v>
      </c>
      <c r="K185" s="146">
        <f>H185-F185</f>
        <v>-267.5</v>
      </c>
      <c r="L185" s="147">
        <f>K185/F185</f>
        <v>-0.535</v>
      </c>
      <c r="M185" s="143" t="s">
        <v>558</v>
      </c>
      <c r="N185" s="140">
        <v>43735</v>
      </c>
      <c r="O185" s="54"/>
      <c r="P185" s="54"/>
      <c r="Q185" s="198"/>
      <c r="R185" s="54"/>
      <c r="S185" s="54"/>
      <c r="T185" s="37"/>
      <c r="U185" s="54"/>
      <c r="V185" s="37"/>
      <c r="W185" s="54"/>
      <c r="X185" s="37"/>
      <c r="Y185" s="54"/>
      <c r="Z185" s="37"/>
      <c r="AA185" s="54"/>
      <c r="AB185" s="37"/>
      <c r="AC185" s="54"/>
      <c r="AD185" s="37"/>
    </row>
    <row r="186" spans="1:30" ht="12.75" customHeight="1">
      <c r="A186" s="129">
        <v>59</v>
      </c>
      <c r="B186" s="130">
        <v>42527</v>
      </c>
      <c r="C186" s="130"/>
      <c r="D186" s="131" t="s">
        <v>504</v>
      </c>
      <c r="E186" s="132" t="s">
        <v>546</v>
      </c>
      <c r="F186" s="133">
        <v>110</v>
      </c>
      <c r="G186" s="132"/>
      <c r="H186" s="132">
        <v>126.5</v>
      </c>
      <c r="I186" s="134">
        <v>125</v>
      </c>
      <c r="J186" s="135" t="s">
        <v>584</v>
      </c>
      <c r="K186" s="136">
        <f>H186-F186</f>
        <v>16.5</v>
      </c>
      <c r="L186" s="137">
        <f>K186/F186</f>
        <v>0.15</v>
      </c>
      <c r="M186" s="132" t="s">
        <v>548</v>
      </c>
      <c r="N186" s="138">
        <v>42552</v>
      </c>
      <c r="O186" s="54"/>
      <c r="P186" s="54"/>
      <c r="Q186" s="198"/>
      <c r="R186" s="54"/>
      <c r="S186" s="54"/>
      <c r="T186" s="37"/>
      <c r="U186" s="54"/>
      <c r="V186" s="37"/>
      <c r="W186" s="54"/>
      <c r="X186" s="37"/>
      <c r="Y186" s="54"/>
      <c r="Z186" s="37"/>
      <c r="AA186" s="54"/>
      <c r="AB186" s="37"/>
      <c r="AC186" s="54"/>
      <c r="AD186" s="37"/>
    </row>
    <row r="187" spans="1:30" ht="12.75" customHeight="1">
      <c r="A187" s="129">
        <v>60</v>
      </c>
      <c r="B187" s="130">
        <v>42538</v>
      </c>
      <c r="C187" s="130"/>
      <c r="D187" s="131" t="s">
        <v>658</v>
      </c>
      <c r="E187" s="132" t="s">
        <v>546</v>
      </c>
      <c r="F187" s="133">
        <v>44</v>
      </c>
      <c r="G187" s="132"/>
      <c r="H187" s="132">
        <v>69.5</v>
      </c>
      <c r="I187" s="134">
        <v>69.5</v>
      </c>
      <c r="J187" s="135" t="s">
        <v>659</v>
      </c>
      <c r="K187" s="136">
        <f>H187-F187</f>
        <v>25.5</v>
      </c>
      <c r="L187" s="137">
        <f>K187/F187</f>
        <v>0.5795454545454546</v>
      </c>
      <c r="M187" s="132" t="s">
        <v>548</v>
      </c>
      <c r="N187" s="138">
        <v>42977</v>
      </c>
      <c r="O187" s="54"/>
      <c r="P187" s="54"/>
      <c r="Q187" s="198"/>
      <c r="R187" s="54"/>
      <c r="S187" s="54"/>
      <c r="T187" s="37"/>
      <c r="U187" s="54"/>
      <c r="V187" s="37"/>
      <c r="W187" s="54"/>
      <c r="X187" s="37"/>
      <c r="Y187" s="54"/>
      <c r="Z187" s="37"/>
      <c r="AA187" s="54"/>
      <c r="AB187" s="37"/>
      <c r="AC187" s="54"/>
      <c r="AD187" s="37"/>
    </row>
    <row r="188" spans="1:30" ht="12.75" customHeight="1">
      <c r="A188" s="129">
        <v>61</v>
      </c>
      <c r="B188" s="130">
        <v>42549</v>
      </c>
      <c r="C188" s="130"/>
      <c r="D188" s="131" t="s">
        <v>660</v>
      </c>
      <c r="E188" s="132" t="s">
        <v>546</v>
      </c>
      <c r="F188" s="133">
        <v>262.5</v>
      </c>
      <c r="G188" s="132"/>
      <c r="H188" s="132">
        <v>340</v>
      </c>
      <c r="I188" s="134">
        <v>333</v>
      </c>
      <c r="J188" s="135" t="s">
        <v>661</v>
      </c>
      <c r="K188" s="136">
        <v>77.5</v>
      </c>
      <c r="L188" s="137">
        <v>0.295238095238095</v>
      </c>
      <c r="M188" s="132" t="s">
        <v>548</v>
      </c>
      <c r="N188" s="138">
        <v>43017</v>
      </c>
      <c r="O188" s="54"/>
      <c r="P188" s="54"/>
      <c r="Q188" s="198"/>
      <c r="R188" s="54"/>
      <c r="S188" s="54"/>
      <c r="T188" s="37"/>
      <c r="U188" s="54"/>
      <c r="V188" s="37"/>
      <c r="W188" s="54"/>
      <c r="X188" s="37"/>
      <c r="Y188" s="54"/>
      <c r="Z188" s="37"/>
      <c r="AA188" s="54"/>
      <c r="AB188" s="37"/>
      <c r="AC188" s="54"/>
      <c r="AD188" s="37"/>
    </row>
    <row r="189" spans="1:30" ht="12.75" customHeight="1">
      <c r="A189" s="129">
        <v>62</v>
      </c>
      <c r="B189" s="130">
        <v>42549</v>
      </c>
      <c r="C189" s="130"/>
      <c r="D189" s="131" t="s">
        <v>662</v>
      </c>
      <c r="E189" s="132" t="s">
        <v>546</v>
      </c>
      <c r="F189" s="133">
        <v>840</v>
      </c>
      <c r="G189" s="132"/>
      <c r="H189" s="132">
        <v>1230</v>
      </c>
      <c r="I189" s="134">
        <v>1230</v>
      </c>
      <c r="J189" s="135" t="s">
        <v>632</v>
      </c>
      <c r="K189" s="136">
        <v>390</v>
      </c>
      <c r="L189" s="137">
        <v>0.464285714285714</v>
      </c>
      <c r="M189" s="132" t="s">
        <v>548</v>
      </c>
      <c r="N189" s="138">
        <v>42649</v>
      </c>
      <c r="O189" s="54"/>
      <c r="P189" s="54"/>
      <c r="Q189" s="198"/>
      <c r="R189" s="54"/>
      <c r="S189" s="54"/>
      <c r="T189" s="37"/>
      <c r="U189" s="54"/>
      <c r="V189" s="37"/>
      <c r="W189" s="54"/>
      <c r="X189" s="37"/>
      <c r="Y189" s="54"/>
      <c r="Z189" s="37"/>
      <c r="AA189" s="54"/>
      <c r="AB189" s="37"/>
      <c r="AC189" s="54"/>
      <c r="AD189" s="37"/>
    </row>
    <row r="190" spans="1:30" ht="12.75" customHeight="1">
      <c r="A190" s="152">
        <v>63</v>
      </c>
      <c r="B190" s="153">
        <v>42556</v>
      </c>
      <c r="C190" s="153"/>
      <c r="D190" s="154" t="s">
        <v>663</v>
      </c>
      <c r="E190" s="155" t="s">
        <v>546</v>
      </c>
      <c r="F190" s="155">
        <v>395</v>
      </c>
      <c r="G190" s="156"/>
      <c r="H190" s="156">
        <f>(468.5+342.5)/2</f>
        <v>405.5</v>
      </c>
      <c r="I190" s="156">
        <v>510</v>
      </c>
      <c r="J190" s="157" t="s">
        <v>664</v>
      </c>
      <c r="K190" s="158">
        <f aca="true" t="shared" si="81" ref="K190:K196">H190-F190</f>
        <v>10.5</v>
      </c>
      <c r="L190" s="159">
        <f aca="true" t="shared" si="82" ref="L190:L196">K190/F190</f>
        <v>0.026582278481012658</v>
      </c>
      <c r="M190" s="155" t="s">
        <v>565</v>
      </c>
      <c r="N190" s="153">
        <v>43606</v>
      </c>
      <c r="O190" s="54"/>
      <c r="P190" s="54"/>
      <c r="Q190" s="198"/>
      <c r="R190" s="54"/>
      <c r="S190" s="54"/>
      <c r="T190" s="37"/>
      <c r="U190" s="54"/>
      <c r="V190" s="37"/>
      <c r="W190" s="54"/>
      <c r="X190" s="37"/>
      <c r="Y190" s="54"/>
      <c r="Z190" s="37"/>
      <c r="AA190" s="54"/>
      <c r="AB190" s="37"/>
      <c r="AC190" s="54"/>
      <c r="AD190" s="37"/>
    </row>
    <row r="191" spans="1:30" ht="12.75" customHeight="1">
      <c r="A191" s="139">
        <v>64</v>
      </c>
      <c r="B191" s="140">
        <v>42584</v>
      </c>
      <c r="C191" s="140"/>
      <c r="D191" s="141" t="s">
        <v>665</v>
      </c>
      <c r="E191" s="142" t="s">
        <v>557</v>
      </c>
      <c r="F191" s="143">
        <f>169.5-12.8</f>
        <v>156.7</v>
      </c>
      <c r="G191" s="143"/>
      <c r="H191" s="144">
        <v>77</v>
      </c>
      <c r="I191" s="144" t="s">
        <v>666</v>
      </c>
      <c r="J191" s="145" t="s">
        <v>667</v>
      </c>
      <c r="K191" s="146">
        <f t="shared" si="81"/>
        <v>-79.69999999999999</v>
      </c>
      <c r="L191" s="147">
        <f t="shared" si="82"/>
        <v>-0.5086151882578175</v>
      </c>
      <c r="M191" s="143" t="s">
        <v>558</v>
      </c>
      <c r="N191" s="140">
        <v>43522</v>
      </c>
      <c r="O191" s="54"/>
      <c r="P191" s="54"/>
      <c r="Q191" s="198"/>
      <c r="R191" s="54"/>
      <c r="S191" s="54"/>
      <c r="T191" s="37"/>
      <c r="U191" s="54"/>
      <c r="V191" s="37"/>
      <c r="W191" s="54"/>
      <c r="X191" s="37"/>
      <c r="Y191" s="54"/>
      <c r="Z191" s="37"/>
      <c r="AA191" s="54"/>
      <c r="AB191" s="37"/>
      <c r="AC191" s="54"/>
      <c r="AD191" s="37"/>
    </row>
    <row r="192" spans="1:30" ht="12.75" customHeight="1">
      <c r="A192" s="139">
        <v>65</v>
      </c>
      <c r="B192" s="140">
        <v>42586</v>
      </c>
      <c r="C192" s="140"/>
      <c r="D192" s="141" t="s">
        <v>668</v>
      </c>
      <c r="E192" s="142" t="s">
        <v>546</v>
      </c>
      <c r="F192" s="143">
        <v>400</v>
      </c>
      <c r="G192" s="143"/>
      <c r="H192" s="144">
        <v>305</v>
      </c>
      <c r="I192" s="144">
        <v>475</v>
      </c>
      <c r="J192" s="145" t="s">
        <v>669</v>
      </c>
      <c r="K192" s="146">
        <f t="shared" si="81"/>
        <v>-95</v>
      </c>
      <c r="L192" s="147">
        <f t="shared" si="82"/>
        <v>-0.2375</v>
      </c>
      <c r="M192" s="143" t="s">
        <v>558</v>
      </c>
      <c r="N192" s="140">
        <v>43606</v>
      </c>
      <c r="O192" s="54"/>
      <c r="P192" s="54"/>
      <c r="Q192" s="198"/>
      <c r="R192" s="54"/>
      <c r="S192" s="54"/>
      <c r="T192" s="37"/>
      <c r="U192" s="54"/>
      <c r="V192" s="37"/>
      <c r="W192" s="54"/>
      <c r="X192" s="37"/>
      <c r="Y192" s="54"/>
      <c r="Z192" s="37"/>
      <c r="AA192" s="54"/>
      <c r="AB192" s="37"/>
      <c r="AC192" s="54"/>
      <c r="AD192" s="37"/>
    </row>
    <row r="193" spans="1:30" ht="12.75" customHeight="1">
      <c r="A193" s="129">
        <v>66</v>
      </c>
      <c r="B193" s="130">
        <v>42593</v>
      </c>
      <c r="C193" s="130"/>
      <c r="D193" s="131" t="s">
        <v>670</v>
      </c>
      <c r="E193" s="132" t="s">
        <v>546</v>
      </c>
      <c r="F193" s="133">
        <v>86.5</v>
      </c>
      <c r="G193" s="132"/>
      <c r="H193" s="132">
        <v>130</v>
      </c>
      <c r="I193" s="134">
        <v>130</v>
      </c>
      <c r="J193" s="135" t="s">
        <v>671</v>
      </c>
      <c r="K193" s="136">
        <f t="shared" si="81"/>
        <v>43.5</v>
      </c>
      <c r="L193" s="137">
        <f t="shared" si="82"/>
        <v>0.5028901734104047</v>
      </c>
      <c r="M193" s="132" t="s">
        <v>548</v>
      </c>
      <c r="N193" s="138">
        <v>43091</v>
      </c>
      <c r="O193" s="54"/>
      <c r="P193" s="54"/>
      <c r="Q193" s="198"/>
      <c r="R193" s="54"/>
      <c r="S193" s="54"/>
      <c r="T193" s="37"/>
      <c r="U193" s="54"/>
      <c r="V193" s="37"/>
      <c r="W193" s="54"/>
      <c r="X193" s="37"/>
      <c r="Y193" s="54"/>
      <c r="Z193" s="37"/>
      <c r="AA193" s="54"/>
      <c r="AB193" s="37"/>
      <c r="AC193" s="54"/>
      <c r="AD193" s="37"/>
    </row>
    <row r="194" spans="1:30" ht="12.75" customHeight="1">
      <c r="A194" s="139">
        <v>67</v>
      </c>
      <c r="B194" s="140">
        <v>42600</v>
      </c>
      <c r="C194" s="140"/>
      <c r="D194" s="141" t="s">
        <v>119</v>
      </c>
      <c r="E194" s="142" t="s">
        <v>546</v>
      </c>
      <c r="F194" s="143">
        <v>133.5</v>
      </c>
      <c r="G194" s="143"/>
      <c r="H194" s="144">
        <v>126.5</v>
      </c>
      <c r="I194" s="144">
        <v>178</v>
      </c>
      <c r="J194" s="145" t="s">
        <v>672</v>
      </c>
      <c r="K194" s="146">
        <f t="shared" si="81"/>
        <v>-7</v>
      </c>
      <c r="L194" s="147">
        <f t="shared" si="82"/>
        <v>-0.052434456928838954</v>
      </c>
      <c r="M194" s="143" t="s">
        <v>558</v>
      </c>
      <c r="N194" s="140">
        <v>42615</v>
      </c>
      <c r="O194" s="54"/>
      <c r="P194" s="54"/>
      <c r="Q194" s="198"/>
      <c r="R194" s="54"/>
      <c r="S194" s="54"/>
      <c r="T194" s="37"/>
      <c r="U194" s="54"/>
      <c r="V194" s="37"/>
      <c r="W194" s="54"/>
      <c r="X194" s="37"/>
      <c r="Y194" s="54"/>
      <c r="Z194" s="37"/>
      <c r="AA194" s="54"/>
      <c r="AB194" s="37"/>
      <c r="AC194" s="54"/>
      <c r="AD194" s="37"/>
    </row>
    <row r="195" spans="1:30" ht="12.75" customHeight="1">
      <c r="A195" s="129">
        <v>68</v>
      </c>
      <c r="B195" s="130">
        <v>42613</v>
      </c>
      <c r="C195" s="130"/>
      <c r="D195" s="131" t="s">
        <v>673</v>
      </c>
      <c r="E195" s="132" t="s">
        <v>546</v>
      </c>
      <c r="F195" s="133">
        <v>560</v>
      </c>
      <c r="G195" s="132"/>
      <c r="H195" s="132">
        <v>725</v>
      </c>
      <c r="I195" s="134">
        <v>725</v>
      </c>
      <c r="J195" s="135" t="s">
        <v>578</v>
      </c>
      <c r="K195" s="136">
        <f t="shared" si="81"/>
        <v>165</v>
      </c>
      <c r="L195" s="137">
        <f t="shared" si="82"/>
        <v>0.29464285714285715</v>
      </c>
      <c r="M195" s="132" t="s">
        <v>548</v>
      </c>
      <c r="N195" s="138">
        <v>42456</v>
      </c>
      <c r="O195" s="54"/>
      <c r="P195" s="54"/>
      <c r="Q195" s="198"/>
      <c r="R195" s="54"/>
      <c r="S195" s="54"/>
      <c r="T195" s="37"/>
      <c r="U195" s="54"/>
      <c r="V195" s="37"/>
      <c r="W195" s="54"/>
      <c r="X195" s="37"/>
      <c r="Y195" s="54"/>
      <c r="Z195" s="37"/>
      <c r="AA195" s="54"/>
      <c r="AB195" s="37"/>
      <c r="AC195" s="54"/>
      <c r="AD195" s="37"/>
    </row>
    <row r="196" spans="1:30" ht="12.75" customHeight="1">
      <c r="A196" s="129">
        <v>69</v>
      </c>
      <c r="B196" s="130">
        <v>42614</v>
      </c>
      <c r="C196" s="130"/>
      <c r="D196" s="131" t="s">
        <v>674</v>
      </c>
      <c r="E196" s="132" t="s">
        <v>546</v>
      </c>
      <c r="F196" s="133">
        <v>160.5</v>
      </c>
      <c r="G196" s="132"/>
      <c r="H196" s="132">
        <v>210</v>
      </c>
      <c r="I196" s="134">
        <v>210</v>
      </c>
      <c r="J196" s="135" t="s">
        <v>578</v>
      </c>
      <c r="K196" s="136">
        <f t="shared" si="81"/>
        <v>49.5</v>
      </c>
      <c r="L196" s="137">
        <f t="shared" si="82"/>
        <v>0.308411214953271</v>
      </c>
      <c r="M196" s="132" t="s">
        <v>548</v>
      </c>
      <c r="N196" s="138">
        <v>42871</v>
      </c>
      <c r="O196" s="54"/>
      <c r="P196" s="54"/>
      <c r="Q196" s="198"/>
      <c r="R196" s="54"/>
      <c r="S196" s="54"/>
      <c r="T196" s="37"/>
      <c r="U196" s="54"/>
      <c r="V196" s="37"/>
      <c r="W196" s="54"/>
      <c r="X196" s="37"/>
      <c r="Y196" s="54"/>
      <c r="Z196" s="37"/>
      <c r="AA196" s="54"/>
      <c r="AB196" s="37"/>
      <c r="AC196" s="54"/>
      <c r="AD196" s="37"/>
    </row>
    <row r="197" spans="1:30" ht="12.75" customHeight="1">
      <c r="A197" s="129">
        <v>70</v>
      </c>
      <c r="B197" s="130">
        <v>42646</v>
      </c>
      <c r="C197" s="130"/>
      <c r="D197" s="131" t="s">
        <v>397</v>
      </c>
      <c r="E197" s="132" t="s">
        <v>546</v>
      </c>
      <c r="F197" s="133">
        <v>430</v>
      </c>
      <c r="G197" s="132"/>
      <c r="H197" s="132">
        <v>596</v>
      </c>
      <c r="I197" s="134">
        <v>575</v>
      </c>
      <c r="J197" s="135" t="s">
        <v>675</v>
      </c>
      <c r="K197" s="136">
        <v>166</v>
      </c>
      <c r="L197" s="137">
        <v>0.386046511627907</v>
      </c>
      <c r="M197" s="132" t="s">
        <v>548</v>
      </c>
      <c r="N197" s="138">
        <v>42769</v>
      </c>
      <c r="O197" s="54"/>
      <c r="P197" s="54"/>
      <c r="Q197" s="198"/>
      <c r="R197" s="54"/>
      <c r="S197" s="54"/>
      <c r="T197" s="37"/>
      <c r="U197" s="54"/>
      <c r="V197" s="37"/>
      <c r="W197" s="54"/>
      <c r="X197" s="37"/>
      <c r="Y197" s="54"/>
      <c r="Z197" s="37"/>
      <c r="AA197" s="54"/>
      <c r="AB197" s="37"/>
      <c r="AC197" s="54"/>
      <c r="AD197" s="37"/>
    </row>
    <row r="198" spans="1:30" ht="12.75" customHeight="1">
      <c r="A198" s="129">
        <v>71</v>
      </c>
      <c r="B198" s="130">
        <v>42657</v>
      </c>
      <c r="C198" s="130"/>
      <c r="D198" s="131" t="s">
        <v>676</v>
      </c>
      <c r="E198" s="132" t="s">
        <v>546</v>
      </c>
      <c r="F198" s="133">
        <v>280</v>
      </c>
      <c r="G198" s="132"/>
      <c r="H198" s="132">
        <v>345</v>
      </c>
      <c r="I198" s="134">
        <v>345</v>
      </c>
      <c r="J198" s="135" t="s">
        <v>578</v>
      </c>
      <c r="K198" s="136">
        <f aca="true" t="shared" si="83" ref="K198:K203">H198-F198</f>
        <v>65</v>
      </c>
      <c r="L198" s="137">
        <f>K198/F198</f>
        <v>0.23214285714285715</v>
      </c>
      <c r="M198" s="132" t="s">
        <v>548</v>
      </c>
      <c r="N198" s="138">
        <v>42814</v>
      </c>
      <c r="O198" s="54"/>
      <c r="P198" s="54"/>
      <c r="Q198" s="198"/>
      <c r="R198" s="54"/>
      <c r="S198" s="54"/>
      <c r="T198" s="37"/>
      <c r="U198" s="54"/>
      <c r="V198" s="37"/>
      <c r="W198" s="54"/>
      <c r="X198" s="37"/>
      <c r="Y198" s="54"/>
      <c r="Z198" s="37"/>
      <c r="AA198" s="54"/>
      <c r="AB198" s="37"/>
      <c r="AC198" s="54"/>
      <c r="AD198" s="37"/>
    </row>
    <row r="199" spans="1:30" ht="12.75" customHeight="1">
      <c r="A199" s="129">
        <v>72</v>
      </c>
      <c r="B199" s="130">
        <v>42657</v>
      </c>
      <c r="C199" s="130"/>
      <c r="D199" s="131" t="s">
        <v>677</v>
      </c>
      <c r="E199" s="132" t="s">
        <v>546</v>
      </c>
      <c r="F199" s="133">
        <v>245</v>
      </c>
      <c r="G199" s="132"/>
      <c r="H199" s="132">
        <v>325.5</v>
      </c>
      <c r="I199" s="134">
        <v>330</v>
      </c>
      <c r="J199" s="135" t="s">
        <v>678</v>
      </c>
      <c r="K199" s="136">
        <f t="shared" si="83"/>
        <v>80.5</v>
      </c>
      <c r="L199" s="137">
        <f>K199/F199</f>
        <v>0.32857142857142857</v>
      </c>
      <c r="M199" s="132" t="s">
        <v>548</v>
      </c>
      <c r="N199" s="138">
        <v>42769</v>
      </c>
      <c r="O199" s="54"/>
      <c r="P199" s="54"/>
      <c r="Q199" s="198"/>
      <c r="R199" s="54"/>
      <c r="S199" s="54"/>
      <c r="T199" s="37"/>
      <c r="U199" s="54"/>
      <c r="V199" s="37"/>
      <c r="W199" s="54"/>
      <c r="X199" s="37"/>
      <c r="Y199" s="54"/>
      <c r="Z199" s="37"/>
      <c r="AA199" s="54"/>
      <c r="AB199" s="37"/>
      <c r="AC199" s="54"/>
      <c r="AD199" s="37"/>
    </row>
    <row r="200" spans="1:30" ht="12.75" customHeight="1">
      <c r="A200" s="129">
        <v>73</v>
      </c>
      <c r="B200" s="130">
        <v>42660</v>
      </c>
      <c r="C200" s="130"/>
      <c r="D200" s="131" t="s">
        <v>679</v>
      </c>
      <c r="E200" s="132" t="s">
        <v>546</v>
      </c>
      <c r="F200" s="133">
        <v>125</v>
      </c>
      <c r="G200" s="132"/>
      <c r="H200" s="132">
        <v>160</v>
      </c>
      <c r="I200" s="134">
        <v>160</v>
      </c>
      <c r="J200" s="135" t="s">
        <v>632</v>
      </c>
      <c r="K200" s="136">
        <f t="shared" si="83"/>
        <v>35</v>
      </c>
      <c r="L200" s="137">
        <v>0.28</v>
      </c>
      <c r="M200" s="132" t="s">
        <v>548</v>
      </c>
      <c r="N200" s="138">
        <v>42803</v>
      </c>
      <c r="O200" s="54"/>
      <c r="P200" s="54"/>
      <c r="Q200" s="198"/>
      <c r="R200" s="54"/>
      <c r="S200" s="54"/>
      <c r="T200" s="37"/>
      <c r="U200" s="54"/>
      <c r="V200" s="37"/>
      <c r="W200" s="54"/>
      <c r="X200" s="37"/>
      <c r="Y200" s="54"/>
      <c r="Z200" s="37"/>
      <c r="AA200" s="54"/>
      <c r="AB200" s="37"/>
      <c r="AC200" s="54"/>
      <c r="AD200" s="37"/>
    </row>
    <row r="201" spans="1:30" ht="12.75" customHeight="1">
      <c r="A201" s="129">
        <v>74</v>
      </c>
      <c r="B201" s="130">
        <v>42660</v>
      </c>
      <c r="C201" s="130"/>
      <c r="D201" s="131" t="s">
        <v>680</v>
      </c>
      <c r="E201" s="132" t="s">
        <v>546</v>
      </c>
      <c r="F201" s="133">
        <v>114</v>
      </c>
      <c r="G201" s="132"/>
      <c r="H201" s="132">
        <v>145</v>
      </c>
      <c r="I201" s="134">
        <v>145</v>
      </c>
      <c r="J201" s="135" t="s">
        <v>632</v>
      </c>
      <c r="K201" s="136">
        <f t="shared" si="83"/>
        <v>31</v>
      </c>
      <c r="L201" s="137">
        <f>K201/F201</f>
        <v>0.2719298245614035</v>
      </c>
      <c r="M201" s="132" t="s">
        <v>548</v>
      </c>
      <c r="N201" s="138">
        <v>42859</v>
      </c>
      <c r="O201" s="54"/>
      <c r="P201" s="54"/>
      <c r="Q201" s="198"/>
      <c r="R201" s="54"/>
      <c r="S201" s="54"/>
      <c r="T201" s="37"/>
      <c r="U201" s="54"/>
      <c r="V201" s="37"/>
      <c r="W201" s="54"/>
      <c r="X201" s="37"/>
      <c r="Y201" s="54"/>
      <c r="Z201" s="37"/>
      <c r="AA201" s="54"/>
      <c r="AB201" s="37"/>
      <c r="AC201" s="54"/>
      <c r="AD201" s="37"/>
    </row>
    <row r="202" spans="1:30" ht="12.75" customHeight="1">
      <c r="A202" s="129">
        <v>75</v>
      </c>
      <c r="B202" s="130">
        <v>42660</v>
      </c>
      <c r="C202" s="130"/>
      <c r="D202" s="131" t="s">
        <v>681</v>
      </c>
      <c r="E202" s="132" t="s">
        <v>546</v>
      </c>
      <c r="F202" s="133">
        <v>212</v>
      </c>
      <c r="G202" s="132"/>
      <c r="H202" s="132">
        <v>280</v>
      </c>
      <c r="I202" s="134">
        <v>276</v>
      </c>
      <c r="J202" s="135" t="s">
        <v>682</v>
      </c>
      <c r="K202" s="136">
        <f t="shared" si="83"/>
        <v>68</v>
      </c>
      <c r="L202" s="137">
        <f>K202/F202</f>
        <v>0.32075471698113206</v>
      </c>
      <c r="M202" s="132" t="s">
        <v>548</v>
      </c>
      <c r="N202" s="138">
        <v>42858</v>
      </c>
      <c r="O202" s="54"/>
      <c r="P202" s="54"/>
      <c r="Q202" s="198"/>
      <c r="R202" s="54"/>
      <c r="S202" s="54"/>
      <c r="T202" s="37"/>
      <c r="U202" s="54"/>
      <c r="V202" s="37"/>
      <c r="W202" s="54"/>
      <c r="X202" s="37"/>
      <c r="Y202" s="54"/>
      <c r="Z202" s="37"/>
      <c r="AA202" s="54"/>
      <c r="AB202" s="37"/>
      <c r="AC202" s="54"/>
      <c r="AD202" s="37"/>
    </row>
    <row r="203" spans="1:30" ht="12.75" customHeight="1">
      <c r="A203" s="129">
        <v>76</v>
      </c>
      <c r="B203" s="130">
        <v>42678</v>
      </c>
      <c r="C203" s="130"/>
      <c r="D203" s="131" t="s">
        <v>440</v>
      </c>
      <c r="E203" s="132" t="s">
        <v>546</v>
      </c>
      <c r="F203" s="133">
        <v>155</v>
      </c>
      <c r="G203" s="132"/>
      <c r="H203" s="132">
        <v>210</v>
      </c>
      <c r="I203" s="134">
        <v>210</v>
      </c>
      <c r="J203" s="135" t="s">
        <v>683</v>
      </c>
      <c r="K203" s="136">
        <f t="shared" si="83"/>
        <v>55</v>
      </c>
      <c r="L203" s="137">
        <f>K203/F203</f>
        <v>0.3548387096774194</v>
      </c>
      <c r="M203" s="132" t="s">
        <v>548</v>
      </c>
      <c r="N203" s="138">
        <v>42944</v>
      </c>
      <c r="O203" s="54"/>
      <c r="P203" s="54"/>
      <c r="Q203" s="198"/>
      <c r="R203" s="54"/>
      <c r="S203" s="54"/>
      <c r="T203" s="37"/>
      <c r="U203" s="54"/>
      <c r="V203" s="37"/>
      <c r="W203" s="54"/>
      <c r="X203" s="37"/>
      <c r="Y203" s="54"/>
      <c r="Z203" s="37"/>
      <c r="AA203" s="54"/>
      <c r="AB203" s="37"/>
      <c r="AC203" s="54"/>
      <c r="AD203" s="37"/>
    </row>
    <row r="204" spans="1:30" ht="12.75" customHeight="1">
      <c r="A204" s="139">
        <v>77</v>
      </c>
      <c r="B204" s="140">
        <v>42710</v>
      </c>
      <c r="C204" s="140"/>
      <c r="D204" s="141" t="s">
        <v>684</v>
      </c>
      <c r="E204" s="142" t="s">
        <v>546</v>
      </c>
      <c r="F204" s="143">
        <v>150.5</v>
      </c>
      <c r="G204" s="143"/>
      <c r="H204" s="144">
        <v>72.5</v>
      </c>
      <c r="I204" s="144">
        <v>174</v>
      </c>
      <c r="J204" s="145" t="s">
        <v>685</v>
      </c>
      <c r="K204" s="146">
        <v>-78</v>
      </c>
      <c r="L204" s="147">
        <v>-0.518272425249169</v>
      </c>
      <c r="M204" s="143" t="s">
        <v>558</v>
      </c>
      <c r="N204" s="140">
        <v>43333</v>
      </c>
      <c r="O204" s="54"/>
      <c r="P204" s="54"/>
      <c r="Q204" s="198"/>
      <c r="R204" s="54"/>
      <c r="S204" s="54"/>
      <c r="T204" s="37"/>
      <c r="U204" s="54"/>
      <c r="V204" s="37"/>
      <c r="W204" s="54"/>
      <c r="X204" s="37"/>
      <c r="Y204" s="54"/>
      <c r="Z204" s="37"/>
      <c r="AA204" s="54"/>
      <c r="AB204" s="37"/>
      <c r="AC204" s="54"/>
      <c r="AD204" s="37"/>
    </row>
    <row r="205" spans="1:30" ht="12.75" customHeight="1">
      <c r="A205" s="129">
        <v>78</v>
      </c>
      <c r="B205" s="130">
        <v>42712</v>
      </c>
      <c r="C205" s="130"/>
      <c r="D205" s="131" t="s">
        <v>686</v>
      </c>
      <c r="E205" s="132" t="s">
        <v>546</v>
      </c>
      <c r="F205" s="133">
        <v>380</v>
      </c>
      <c r="G205" s="132"/>
      <c r="H205" s="132">
        <v>478</v>
      </c>
      <c r="I205" s="134">
        <v>468</v>
      </c>
      <c r="J205" s="135" t="s">
        <v>632</v>
      </c>
      <c r="K205" s="136">
        <f>H205-F205</f>
        <v>98</v>
      </c>
      <c r="L205" s="137">
        <f>K205/F205</f>
        <v>0.2578947368421053</v>
      </c>
      <c r="M205" s="132" t="s">
        <v>548</v>
      </c>
      <c r="N205" s="138">
        <v>43025</v>
      </c>
      <c r="O205" s="54"/>
      <c r="P205" s="54"/>
      <c r="Q205" s="198"/>
      <c r="R205" s="54"/>
      <c r="S205" s="54"/>
      <c r="T205" s="37"/>
      <c r="U205" s="54"/>
      <c r="V205" s="37"/>
      <c r="W205" s="54"/>
      <c r="X205" s="37"/>
      <c r="Y205" s="54"/>
      <c r="Z205" s="37"/>
      <c r="AA205" s="54"/>
      <c r="AB205" s="37"/>
      <c r="AC205" s="54"/>
      <c r="AD205" s="37"/>
    </row>
    <row r="206" spans="1:30" ht="12.75" customHeight="1">
      <c r="A206" s="129">
        <v>79</v>
      </c>
      <c r="B206" s="130">
        <v>42734</v>
      </c>
      <c r="C206" s="130"/>
      <c r="D206" s="131" t="s">
        <v>118</v>
      </c>
      <c r="E206" s="132" t="s">
        <v>546</v>
      </c>
      <c r="F206" s="133">
        <v>305</v>
      </c>
      <c r="G206" s="132"/>
      <c r="H206" s="132">
        <v>375</v>
      </c>
      <c r="I206" s="134">
        <v>375</v>
      </c>
      <c r="J206" s="135" t="s">
        <v>632</v>
      </c>
      <c r="K206" s="136">
        <f>H206-F206</f>
        <v>70</v>
      </c>
      <c r="L206" s="137">
        <f>K206/F206</f>
        <v>0.22950819672131148</v>
      </c>
      <c r="M206" s="132" t="s">
        <v>548</v>
      </c>
      <c r="N206" s="138">
        <v>42768</v>
      </c>
      <c r="O206" s="54"/>
      <c r="P206" s="54"/>
      <c r="Q206" s="198"/>
      <c r="R206" s="54"/>
      <c r="S206" s="54"/>
      <c r="T206" s="37"/>
      <c r="U206" s="54"/>
      <c r="V206" s="37"/>
      <c r="W206" s="54"/>
      <c r="X206" s="37"/>
      <c r="Y206" s="54"/>
      <c r="Z206" s="37"/>
      <c r="AA206" s="54"/>
      <c r="AB206" s="37"/>
      <c r="AC206" s="54"/>
      <c r="AD206" s="37"/>
    </row>
    <row r="207" spans="1:30" ht="12.75" customHeight="1">
      <c r="A207" s="129">
        <v>80</v>
      </c>
      <c r="B207" s="130">
        <v>42739</v>
      </c>
      <c r="C207" s="130"/>
      <c r="D207" s="131" t="s">
        <v>102</v>
      </c>
      <c r="E207" s="132" t="s">
        <v>546</v>
      </c>
      <c r="F207" s="133">
        <v>99.5</v>
      </c>
      <c r="G207" s="132"/>
      <c r="H207" s="132">
        <v>158</v>
      </c>
      <c r="I207" s="134">
        <v>158</v>
      </c>
      <c r="J207" s="135" t="s">
        <v>632</v>
      </c>
      <c r="K207" s="136">
        <f>H207-F207</f>
        <v>58.5</v>
      </c>
      <c r="L207" s="137">
        <f>K207/F207</f>
        <v>0.5879396984924623</v>
      </c>
      <c r="M207" s="132" t="s">
        <v>548</v>
      </c>
      <c r="N207" s="138">
        <v>42898</v>
      </c>
      <c r="O207" s="54"/>
      <c r="P207" s="54"/>
      <c r="Q207" s="198"/>
      <c r="R207" s="54"/>
      <c r="S207" s="54"/>
      <c r="T207" s="37"/>
      <c r="U207" s="54"/>
      <c r="V207" s="37"/>
      <c r="W207" s="54"/>
      <c r="X207" s="37"/>
      <c r="Y207" s="54"/>
      <c r="Z207" s="37"/>
      <c r="AA207" s="54"/>
      <c r="AB207" s="37"/>
      <c r="AC207" s="54"/>
      <c r="AD207" s="37"/>
    </row>
    <row r="208" spans="1:30" ht="12.75" customHeight="1">
      <c r="A208" s="129">
        <v>81</v>
      </c>
      <c r="B208" s="130">
        <v>42739</v>
      </c>
      <c r="C208" s="130"/>
      <c r="D208" s="131" t="s">
        <v>102</v>
      </c>
      <c r="E208" s="132" t="s">
        <v>546</v>
      </c>
      <c r="F208" s="133">
        <v>99.5</v>
      </c>
      <c r="G208" s="132"/>
      <c r="H208" s="132">
        <v>158</v>
      </c>
      <c r="I208" s="134">
        <v>158</v>
      </c>
      <c r="J208" s="135" t="s">
        <v>632</v>
      </c>
      <c r="K208" s="136">
        <v>58.5</v>
      </c>
      <c r="L208" s="137">
        <v>0.587939698492462</v>
      </c>
      <c r="M208" s="132" t="s">
        <v>548</v>
      </c>
      <c r="N208" s="138">
        <v>42898</v>
      </c>
      <c r="O208" s="54"/>
      <c r="P208" s="54"/>
      <c r="Q208" s="198"/>
      <c r="R208" s="54"/>
      <c r="S208" s="54"/>
      <c r="T208" s="37"/>
      <c r="U208" s="54"/>
      <c r="V208" s="37"/>
      <c r="W208" s="54"/>
      <c r="X208" s="37"/>
      <c r="Y208" s="54"/>
      <c r="Z208" s="37"/>
      <c r="AA208" s="54"/>
      <c r="AB208" s="37"/>
      <c r="AC208" s="54"/>
      <c r="AD208" s="37"/>
    </row>
    <row r="209" spans="1:30" ht="12.75" customHeight="1">
      <c r="A209" s="129">
        <v>82</v>
      </c>
      <c r="B209" s="130">
        <v>42786</v>
      </c>
      <c r="C209" s="130"/>
      <c r="D209" s="131" t="s">
        <v>205</v>
      </c>
      <c r="E209" s="132" t="s">
        <v>546</v>
      </c>
      <c r="F209" s="133">
        <v>140.5</v>
      </c>
      <c r="G209" s="132"/>
      <c r="H209" s="132">
        <v>220</v>
      </c>
      <c r="I209" s="134">
        <v>220</v>
      </c>
      <c r="J209" s="135" t="s">
        <v>632</v>
      </c>
      <c r="K209" s="136">
        <f>H209-F209</f>
        <v>79.5</v>
      </c>
      <c r="L209" s="137">
        <f>K209/F209</f>
        <v>0.5658362989323843</v>
      </c>
      <c r="M209" s="132" t="s">
        <v>548</v>
      </c>
      <c r="N209" s="138">
        <v>42864</v>
      </c>
      <c r="O209" s="54"/>
      <c r="P209" s="54"/>
      <c r="Q209" s="198"/>
      <c r="R209" s="54"/>
      <c r="S209" s="54"/>
      <c r="T209" s="37"/>
      <c r="U209" s="54"/>
      <c r="V209" s="37"/>
      <c r="W209" s="54"/>
      <c r="X209" s="37"/>
      <c r="Y209" s="54"/>
      <c r="Z209" s="37"/>
      <c r="AA209" s="54"/>
      <c r="AB209" s="37"/>
      <c r="AC209" s="54"/>
      <c r="AD209" s="37"/>
    </row>
    <row r="210" spans="1:30" ht="12.75" customHeight="1">
      <c r="A210" s="129">
        <v>83</v>
      </c>
      <c r="B210" s="130">
        <v>42786</v>
      </c>
      <c r="C210" s="130"/>
      <c r="D210" s="131" t="s">
        <v>687</v>
      </c>
      <c r="E210" s="132" t="s">
        <v>546</v>
      </c>
      <c r="F210" s="133">
        <v>202.5</v>
      </c>
      <c r="G210" s="132"/>
      <c r="H210" s="132">
        <v>234</v>
      </c>
      <c r="I210" s="134">
        <v>234</v>
      </c>
      <c r="J210" s="135" t="s">
        <v>632</v>
      </c>
      <c r="K210" s="136">
        <v>31.5</v>
      </c>
      <c r="L210" s="137">
        <v>0.155555555555556</v>
      </c>
      <c r="M210" s="132" t="s">
        <v>548</v>
      </c>
      <c r="N210" s="138">
        <v>42836</v>
      </c>
      <c r="O210" s="54"/>
      <c r="P210" s="54"/>
      <c r="Q210" s="198"/>
      <c r="R210" s="54"/>
      <c r="S210" s="54"/>
      <c r="T210" s="37"/>
      <c r="U210" s="54"/>
      <c r="V210" s="37"/>
      <c r="W210" s="54"/>
      <c r="X210" s="37"/>
      <c r="Y210" s="54"/>
      <c r="Z210" s="37"/>
      <c r="AA210" s="54"/>
      <c r="AB210" s="37"/>
      <c r="AC210" s="54"/>
      <c r="AD210" s="37"/>
    </row>
    <row r="211" spans="1:30" ht="12.75" customHeight="1">
      <c r="A211" s="129">
        <v>84</v>
      </c>
      <c r="B211" s="130">
        <v>42818</v>
      </c>
      <c r="C211" s="130"/>
      <c r="D211" s="131" t="s">
        <v>688</v>
      </c>
      <c r="E211" s="132" t="s">
        <v>546</v>
      </c>
      <c r="F211" s="133">
        <v>300.5</v>
      </c>
      <c r="G211" s="132"/>
      <c r="H211" s="132">
        <v>417.5</v>
      </c>
      <c r="I211" s="134">
        <v>420</v>
      </c>
      <c r="J211" s="135" t="s">
        <v>689</v>
      </c>
      <c r="K211" s="136">
        <f>H211-F211</f>
        <v>117</v>
      </c>
      <c r="L211" s="137">
        <f>K211/F211</f>
        <v>0.389351081530782</v>
      </c>
      <c r="M211" s="132" t="s">
        <v>548</v>
      </c>
      <c r="N211" s="138">
        <v>43070</v>
      </c>
      <c r="O211" s="54"/>
      <c r="P211" s="54"/>
      <c r="Q211" s="198"/>
      <c r="R211" s="54"/>
      <c r="S211" s="54"/>
      <c r="T211" s="37"/>
      <c r="U211" s="54"/>
      <c r="V211" s="37"/>
      <c r="W211" s="54"/>
      <c r="X211" s="37"/>
      <c r="Y211" s="54"/>
      <c r="Z211" s="37"/>
      <c r="AA211" s="54"/>
      <c r="AB211" s="37"/>
      <c r="AC211" s="54"/>
      <c r="AD211" s="37"/>
    </row>
    <row r="212" spans="1:30" ht="12.75" customHeight="1">
      <c r="A212" s="129">
        <v>85</v>
      </c>
      <c r="B212" s="130">
        <v>42818</v>
      </c>
      <c r="C212" s="130"/>
      <c r="D212" s="131" t="s">
        <v>662</v>
      </c>
      <c r="E212" s="132" t="s">
        <v>546</v>
      </c>
      <c r="F212" s="133">
        <v>850</v>
      </c>
      <c r="G212" s="132"/>
      <c r="H212" s="132">
        <v>1042.5</v>
      </c>
      <c r="I212" s="134">
        <v>1023</v>
      </c>
      <c r="J212" s="135" t="s">
        <v>690</v>
      </c>
      <c r="K212" s="136">
        <v>192.5</v>
      </c>
      <c r="L212" s="137">
        <v>0.226470588235294</v>
      </c>
      <c r="M212" s="132" t="s">
        <v>548</v>
      </c>
      <c r="N212" s="138">
        <v>42830</v>
      </c>
      <c r="O212" s="54"/>
      <c r="P212" s="54"/>
      <c r="Q212" s="198"/>
      <c r="R212" s="54"/>
      <c r="S212" s="54"/>
      <c r="T212" s="37"/>
      <c r="U212" s="54"/>
      <c r="V212" s="37"/>
      <c r="W212" s="54"/>
      <c r="X212" s="37"/>
      <c r="Y212" s="54"/>
      <c r="Z212" s="37"/>
      <c r="AA212" s="54"/>
      <c r="AB212" s="37"/>
      <c r="AC212" s="54"/>
      <c r="AD212" s="37"/>
    </row>
    <row r="213" spans="1:30" ht="12.75" customHeight="1">
      <c r="A213" s="129">
        <v>86</v>
      </c>
      <c r="B213" s="130">
        <v>42830</v>
      </c>
      <c r="C213" s="130"/>
      <c r="D213" s="131" t="s">
        <v>466</v>
      </c>
      <c r="E213" s="132" t="s">
        <v>546</v>
      </c>
      <c r="F213" s="133">
        <v>785</v>
      </c>
      <c r="G213" s="132"/>
      <c r="H213" s="132">
        <v>930</v>
      </c>
      <c r="I213" s="134">
        <v>920</v>
      </c>
      <c r="J213" s="135" t="s">
        <v>691</v>
      </c>
      <c r="K213" s="136">
        <f>H213-F213</f>
        <v>145</v>
      </c>
      <c r="L213" s="137">
        <f>K213/F213</f>
        <v>0.18471337579617833</v>
      </c>
      <c r="M213" s="132" t="s">
        <v>548</v>
      </c>
      <c r="N213" s="138">
        <v>42976</v>
      </c>
      <c r="O213" s="54"/>
      <c r="P213" s="54"/>
      <c r="Q213" s="198"/>
      <c r="R213" s="54"/>
      <c r="S213" s="54"/>
      <c r="T213" s="37"/>
      <c r="U213" s="54"/>
      <c r="V213" s="37"/>
      <c r="W213" s="54"/>
      <c r="X213" s="37"/>
      <c r="Y213" s="54"/>
      <c r="Z213" s="37"/>
      <c r="AA213" s="54"/>
      <c r="AB213" s="37"/>
      <c r="AC213" s="54"/>
      <c r="AD213" s="37"/>
    </row>
    <row r="214" spans="1:30" ht="12.75" customHeight="1">
      <c r="A214" s="139">
        <v>87</v>
      </c>
      <c r="B214" s="140">
        <v>42831</v>
      </c>
      <c r="C214" s="140"/>
      <c r="D214" s="141" t="s">
        <v>692</v>
      </c>
      <c r="E214" s="142" t="s">
        <v>546</v>
      </c>
      <c r="F214" s="143">
        <v>40</v>
      </c>
      <c r="G214" s="143"/>
      <c r="H214" s="144">
        <v>13.1</v>
      </c>
      <c r="I214" s="144">
        <v>60</v>
      </c>
      <c r="J214" s="145" t="s">
        <v>693</v>
      </c>
      <c r="K214" s="146">
        <v>-26.9</v>
      </c>
      <c r="L214" s="147">
        <v>-0.6725</v>
      </c>
      <c r="M214" s="143" t="s">
        <v>558</v>
      </c>
      <c r="N214" s="140">
        <v>43138</v>
      </c>
      <c r="O214" s="54"/>
      <c r="P214" s="54"/>
      <c r="Q214" s="198"/>
      <c r="R214" s="54"/>
      <c r="S214" s="54"/>
      <c r="T214" s="37"/>
      <c r="U214" s="54"/>
      <c r="V214" s="37"/>
      <c r="W214" s="54"/>
      <c r="X214" s="37"/>
      <c r="Y214" s="54"/>
      <c r="Z214" s="37"/>
      <c r="AA214" s="54"/>
      <c r="AB214" s="37"/>
      <c r="AC214" s="54"/>
      <c r="AD214" s="37"/>
    </row>
    <row r="215" spans="1:30" ht="12.75" customHeight="1">
      <c r="A215" s="129">
        <v>88</v>
      </c>
      <c r="B215" s="130">
        <v>42837</v>
      </c>
      <c r="C215" s="130"/>
      <c r="D215" s="131" t="s">
        <v>100</v>
      </c>
      <c r="E215" s="132" t="s">
        <v>546</v>
      </c>
      <c r="F215" s="133">
        <v>289.5</v>
      </c>
      <c r="G215" s="132"/>
      <c r="H215" s="132">
        <v>354</v>
      </c>
      <c r="I215" s="134">
        <v>360</v>
      </c>
      <c r="J215" s="135" t="s">
        <v>694</v>
      </c>
      <c r="K215" s="136">
        <f aca="true" t="shared" si="84" ref="K215:K223">H215-F215</f>
        <v>64.5</v>
      </c>
      <c r="L215" s="137">
        <f aca="true" t="shared" si="85" ref="L215:L223">K215/F215</f>
        <v>0.22279792746113988</v>
      </c>
      <c r="M215" s="132" t="s">
        <v>548</v>
      </c>
      <c r="N215" s="138">
        <v>43040</v>
      </c>
      <c r="O215" s="54"/>
      <c r="P215" s="54"/>
      <c r="Q215" s="198"/>
      <c r="R215" s="54"/>
      <c r="S215" s="54"/>
      <c r="T215" s="37"/>
      <c r="U215" s="54"/>
      <c r="V215" s="37"/>
      <c r="W215" s="54"/>
      <c r="X215" s="37"/>
      <c r="Y215" s="54"/>
      <c r="Z215" s="37"/>
      <c r="AA215" s="54"/>
      <c r="AB215" s="37"/>
      <c r="AC215" s="54"/>
      <c r="AD215" s="37"/>
    </row>
    <row r="216" spans="1:30" ht="12.75" customHeight="1">
      <c r="A216" s="129">
        <v>89</v>
      </c>
      <c r="B216" s="130">
        <v>42845</v>
      </c>
      <c r="C216" s="130"/>
      <c r="D216" s="131" t="s">
        <v>414</v>
      </c>
      <c r="E216" s="132" t="s">
        <v>546</v>
      </c>
      <c r="F216" s="133">
        <v>700</v>
      </c>
      <c r="G216" s="132"/>
      <c r="H216" s="132">
        <v>840</v>
      </c>
      <c r="I216" s="134">
        <v>840</v>
      </c>
      <c r="J216" s="135" t="s">
        <v>695</v>
      </c>
      <c r="K216" s="136">
        <f t="shared" si="84"/>
        <v>140</v>
      </c>
      <c r="L216" s="137">
        <f t="shared" si="85"/>
        <v>0.2</v>
      </c>
      <c r="M216" s="132" t="s">
        <v>548</v>
      </c>
      <c r="N216" s="138">
        <v>42893</v>
      </c>
      <c r="O216" s="54"/>
      <c r="P216" s="54"/>
      <c r="Q216" s="198"/>
      <c r="R216" s="54"/>
      <c r="S216" s="54"/>
      <c r="T216" s="37"/>
      <c r="U216" s="54"/>
      <c r="V216" s="37"/>
      <c r="W216" s="54"/>
      <c r="X216" s="37"/>
      <c r="Y216" s="54"/>
      <c r="Z216" s="37"/>
      <c r="AA216" s="54"/>
      <c r="AB216" s="37"/>
      <c r="AC216" s="54"/>
      <c r="AD216" s="37"/>
    </row>
    <row r="217" spans="1:30" ht="12.75" customHeight="1">
      <c r="A217" s="129">
        <v>90</v>
      </c>
      <c r="B217" s="130">
        <v>42887</v>
      </c>
      <c r="C217" s="130"/>
      <c r="D217" s="131" t="s">
        <v>696</v>
      </c>
      <c r="E217" s="132" t="s">
        <v>546</v>
      </c>
      <c r="F217" s="133">
        <v>130</v>
      </c>
      <c r="G217" s="132"/>
      <c r="H217" s="132">
        <v>144.25</v>
      </c>
      <c r="I217" s="134">
        <v>170</v>
      </c>
      <c r="J217" s="135" t="s">
        <v>697</v>
      </c>
      <c r="K217" s="136">
        <f t="shared" si="84"/>
        <v>14.25</v>
      </c>
      <c r="L217" s="137">
        <f t="shared" si="85"/>
        <v>0.10961538461538461</v>
      </c>
      <c r="M217" s="132" t="s">
        <v>548</v>
      </c>
      <c r="N217" s="138">
        <v>43675</v>
      </c>
      <c r="O217" s="54"/>
      <c r="P217" s="54"/>
      <c r="Q217" s="198"/>
      <c r="R217" s="54"/>
      <c r="S217" s="54"/>
      <c r="T217" s="37"/>
      <c r="U217" s="54"/>
      <c r="V217" s="37"/>
      <c r="W217" s="54"/>
      <c r="X217" s="37"/>
      <c r="Y217" s="54"/>
      <c r="Z217" s="37"/>
      <c r="AA217" s="54"/>
      <c r="AB217" s="37"/>
      <c r="AC217" s="54"/>
      <c r="AD217" s="37"/>
    </row>
    <row r="218" spans="1:30" ht="12.75" customHeight="1">
      <c r="A218" s="129">
        <v>91</v>
      </c>
      <c r="B218" s="130">
        <v>42901</v>
      </c>
      <c r="C218" s="130"/>
      <c r="D218" s="131" t="s">
        <v>698</v>
      </c>
      <c r="E218" s="132" t="s">
        <v>546</v>
      </c>
      <c r="F218" s="133">
        <v>214.5</v>
      </c>
      <c r="G218" s="132"/>
      <c r="H218" s="132">
        <v>262</v>
      </c>
      <c r="I218" s="134">
        <v>262</v>
      </c>
      <c r="J218" s="135" t="s">
        <v>567</v>
      </c>
      <c r="K218" s="136">
        <f t="shared" si="84"/>
        <v>47.5</v>
      </c>
      <c r="L218" s="137">
        <f t="shared" si="85"/>
        <v>0.22144522144522144</v>
      </c>
      <c r="M218" s="132" t="s">
        <v>548</v>
      </c>
      <c r="N218" s="138">
        <v>42977</v>
      </c>
      <c r="O218" s="54"/>
      <c r="P218" s="54"/>
      <c r="Q218" s="198"/>
      <c r="R218" s="54"/>
      <c r="S218" s="54"/>
      <c r="T218" s="37"/>
      <c r="U218" s="54"/>
      <c r="V218" s="37"/>
      <c r="W218" s="54"/>
      <c r="X218" s="37"/>
      <c r="Y218" s="54"/>
      <c r="Z218" s="37"/>
      <c r="AA218" s="54"/>
      <c r="AB218" s="37"/>
      <c r="AC218" s="54"/>
      <c r="AD218" s="37"/>
    </row>
    <row r="219" spans="1:30" ht="12.75" customHeight="1">
      <c r="A219" s="160">
        <v>92</v>
      </c>
      <c r="B219" s="161">
        <v>42933</v>
      </c>
      <c r="C219" s="161"/>
      <c r="D219" s="162" t="s">
        <v>699</v>
      </c>
      <c r="E219" s="163" t="s">
        <v>546</v>
      </c>
      <c r="F219" s="164">
        <v>370</v>
      </c>
      <c r="G219" s="163"/>
      <c r="H219" s="163">
        <v>447.5</v>
      </c>
      <c r="I219" s="165">
        <v>450</v>
      </c>
      <c r="J219" s="166" t="s">
        <v>632</v>
      </c>
      <c r="K219" s="136">
        <f t="shared" si="84"/>
        <v>77.5</v>
      </c>
      <c r="L219" s="167">
        <f t="shared" si="85"/>
        <v>0.20945945945945946</v>
      </c>
      <c r="M219" s="163" t="s">
        <v>548</v>
      </c>
      <c r="N219" s="168">
        <v>43035</v>
      </c>
      <c r="O219" s="54"/>
      <c r="P219" s="54"/>
      <c r="Q219" s="198"/>
      <c r="R219" s="54"/>
      <c r="S219" s="54"/>
      <c r="T219" s="37"/>
      <c r="U219" s="54"/>
      <c r="V219" s="37"/>
      <c r="W219" s="54"/>
      <c r="X219" s="37"/>
      <c r="Y219" s="54"/>
      <c r="Z219" s="37"/>
      <c r="AA219" s="54"/>
      <c r="AB219" s="37"/>
      <c r="AC219" s="54"/>
      <c r="AD219" s="37"/>
    </row>
    <row r="220" spans="1:30" ht="12.75" customHeight="1">
      <c r="A220" s="160">
        <v>93</v>
      </c>
      <c r="B220" s="161">
        <v>42943</v>
      </c>
      <c r="C220" s="161"/>
      <c r="D220" s="162" t="s">
        <v>203</v>
      </c>
      <c r="E220" s="163" t="s">
        <v>546</v>
      </c>
      <c r="F220" s="164">
        <v>657.5</v>
      </c>
      <c r="G220" s="163"/>
      <c r="H220" s="163">
        <v>825</v>
      </c>
      <c r="I220" s="165">
        <v>820</v>
      </c>
      <c r="J220" s="166" t="s">
        <v>632</v>
      </c>
      <c r="K220" s="136">
        <f t="shared" si="84"/>
        <v>167.5</v>
      </c>
      <c r="L220" s="167">
        <f t="shared" si="85"/>
        <v>0.25475285171102663</v>
      </c>
      <c r="M220" s="163" t="s">
        <v>548</v>
      </c>
      <c r="N220" s="168">
        <v>43090</v>
      </c>
      <c r="O220" s="54"/>
      <c r="P220" s="54"/>
      <c r="Q220" s="198"/>
      <c r="R220" s="54"/>
      <c r="S220" s="54"/>
      <c r="T220" s="37"/>
      <c r="U220" s="54"/>
      <c r="V220" s="37"/>
      <c r="W220" s="54"/>
      <c r="X220" s="37"/>
      <c r="Y220" s="54"/>
      <c r="Z220" s="37"/>
      <c r="AA220" s="54"/>
      <c r="AB220" s="37"/>
      <c r="AC220" s="54"/>
      <c r="AD220" s="37"/>
    </row>
    <row r="221" spans="1:30" ht="12.75" customHeight="1">
      <c r="A221" s="129">
        <v>94</v>
      </c>
      <c r="B221" s="130">
        <v>42964</v>
      </c>
      <c r="C221" s="130"/>
      <c r="D221" s="131" t="s">
        <v>375</v>
      </c>
      <c r="E221" s="132" t="s">
        <v>546</v>
      </c>
      <c r="F221" s="133">
        <v>605</v>
      </c>
      <c r="G221" s="132"/>
      <c r="H221" s="132">
        <v>750</v>
      </c>
      <c r="I221" s="134">
        <v>750</v>
      </c>
      <c r="J221" s="135" t="s">
        <v>691</v>
      </c>
      <c r="K221" s="136">
        <f t="shared" si="84"/>
        <v>145</v>
      </c>
      <c r="L221" s="137">
        <f t="shared" si="85"/>
        <v>0.2396694214876033</v>
      </c>
      <c r="M221" s="132" t="s">
        <v>548</v>
      </c>
      <c r="N221" s="138">
        <v>43027</v>
      </c>
      <c r="O221" s="54"/>
      <c r="P221" s="54"/>
      <c r="Q221" s="198"/>
      <c r="R221" s="54"/>
      <c r="S221" s="54"/>
      <c r="T221" s="37"/>
      <c r="U221" s="54"/>
      <c r="V221" s="37"/>
      <c r="W221" s="54"/>
      <c r="X221" s="37"/>
      <c r="Y221" s="54"/>
      <c r="Z221" s="37"/>
      <c r="AA221" s="54"/>
      <c r="AB221" s="37"/>
      <c r="AC221" s="54"/>
      <c r="AD221" s="37"/>
    </row>
    <row r="222" spans="1:30" ht="12.75" customHeight="1">
      <c r="A222" s="139">
        <v>95</v>
      </c>
      <c r="B222" s="140">
        <v>42979</v>
      </c>
      <c r="C222" s="140"/>
      <c r="D222" s="148" t="s">
        <v>700</v>
      </c>
      <c r="E222" s="143" t="s">
        <v>546</v>
      </c>
      <c r="F222" s="143">
        <v>255</v>
      </c>
      <c r="G222" s="144"/>
      <c r="H222" s="144">
        <v>217.25</v>
      </c>
      <c r="I222" s="144">
        <v>320</v>
      </c>
      <c r="J222" s="145" t="s">
        <v>701</v>
      </c>
      <c r="K222" s="146">
        <f t="shared" si="84"/>
        <v>-37.75</v>
      </c>
      <c r="L222" s="149">
        <f t="shared" si="85"/>
        <v>-0.1480392156862745</v>
      </c>
      <c r="M222" s="143" t="s">
        <v>558</v>
      </c>
      <c r="N222" s="140">
        <v>43661</v>
      </c>
      <c r="O222" s="54"/>
      <c r="P222" s="54"/>
      <c r="Q222" s="198"/>
      <c r="R222" s="54"/>
      <c r="S222" s="54"/>
      <c r="T222" s="37"/>
      <c r="U222" s="54"/>
      <c r="V222" s="37"/>
      <c r="W222" s="54"/>
      <c r="X222" s="37"/>
      <c r="Y222" s="54"/>
      <c r="Z222" s="37"/>
      <c r="AA222" s="54"/>
      <c r="AB222" s="37"/>
      <c r="AC222" s="54"/>
      <c r="AD222" s="37"/>
    </row>
    <row r="223" spans="1:30" ht="12.75" customHeight="1">
      <c r="A223" s="129">
        <v>96</v>
      </c>
      <c r="B223" s="130">
        <v>42997</v>
      </c>
      <c r="C223" s="130"/>
      <c r="D223" s="131" t="s">
        <v>702</v>
      </c>
      <c r="E223" s="132" t="s">
        <v>546</v>
      </c>
      <c r="F223" s="133">
        <v>215</v>
      </c>
      <c r="G223" s="132"/>
      <c r="H223" s="132">
        <v>258</v>
      </c>
      <c r="I223" s="134">
        <v>258</v>
      </c>
      <c r="J223" s="135" t="s">
        <v>632</v>
      </c>
      <c r="K223" s="136">
        <f t="shared" si="84"/>
        <v>43</v>
      </c>
      <c r="L223" s="137">
        <f t="shared" si="85"/>
        <v>0.2</v>
      </c>
      <c r="M223" s="132" t="s">
        <v>548</v>
      </c>
      <c r="N223" s="138">
        <v>43040</v>
      </c>
      <c r="O223" s="54"/>
      <c r="P223" s="54"/>
      <c r="Q223" s="198"/>
      <c r="R223" s="54"/>
      <c r="S223" s="54"/>
      <c r="T223" s="37"/>
      <c r="U223" s="54"/>
      <c r="V223" s="37"/>
      <c r="W223" s="54"/>
      <c r="X223" s="37"/>
      <c r="Y223" s="54"/>
      <c r="Z223" s="37"/>
      <c r="AA223" s="54"/>
      <c r="AB223" s="37"/>
      <c r="AC223" s="54"/>
      <c r="AD223" s="37"/>
    </row>
    <row r="224" spans="1:30" ht="12.75" customHeight="1">
      <c r="A224" s="129">
        <v>97</v>
      </c>
      <c r="B224" s="130">
        <v>42997</v>
      </c>
      <c r="C224" s="130"/>
      <c r="D224" s="131" t="s">
        <v>702</v>
      </c>
      <c r="E224" s="132" t="s">
        <v>546</v>
      </c>
      <c r="F224" s="133">
        <v>215</v>
      </c>
      <c r="G224" s="132"/>
      <c r="H224" s="132">
        <v>258</v>
      </c>
      <c r="I224" s="134">
        <v>258</v>
      </c>
      <c r="J224" s="166" t="s">
        <v>632</v>
      </c>
      <c r="K224" s="136">
        <v>43</v>
      </c>
      <c r="L224" s="137">
        <v>0.2</v>
      </c>
      <c r="M224" s="132" t="s">
        <v>548</v>
      </c>
      <c r="N224" s="138">
        <v>43040</v>
      </c>
      <c r="O224" s="54"/>
      <c r="P224" s="54"/>
      <c r="Q224" s="198"/>
      <c r="R224" s="54"/>
      <c r="S224" s="54"/>
      <c r="T224" s="37"/>
      <c r="U224" s="54"/>
      <c r="V224" s="37"/>
      <c r="W224" s="54"/>
      <c r="X224" s="37"/>
      <c r="Y224" s="54"/>
      <c r="Z224" s="37"/>
      <c r="AA224" s="54"/>
      <c r="AB224" s="37"/>
      <c r="AC224" s="54"/>
      <c r="AD224" s="37"/>
    </row>
    <row r="225" spans="1:30" ht="12.75" customHeight="1">
      <c r="A225" s="160">
        <v>98</v>
      </c>
      <c r="B225" s="161">
        <v>42998</v>
      </c>
      <c r="C225" s="161"/>
      <c r="D225" s="162" t="s">
        <v>703</v>
      </c>
      <c r="E225" s="163" t="s">
        <v>546</v>
      </c>
      <c r="F225" s="133">
        <v>75</v>
      </c>
      <c r="G225" s="163"/>
      <c r="H225" s="163">
        <v>90</v>
      </c>
      <c r="I225" s="165">
        <v>90</v>
      </c>
      <c r="J225" s="135" t="s">
        <v>704</v>
      </c>
      <c r="K225" s="136">
        <f aca="true" t="shared" si="86" ref="K225:K230">H225-F225</f>
        <v>15</v>
      </c>
      <c r="L225" s="137">
        <f aca="true" t="shared" si="87" ref="L225:L230">K225/F225</f>
        <v>0.2</v>
      </c>
      <c r="M225" s="132" t="s">
        <v>548</v>
      </c>
      <c r="N225" s="138">
        <v>43019</v>
      </c>
      <c r="O225" s="54"/>
      <c r="P225" s="54"/>
      <c r="Q225" s="198"/>
      <c r="R225" s="54"/>
      <c r="S225" s="54"/>
      <c r="T225" s="37"/>
      <c r="U225" s="54"/>
      <c r="V225" s="37"/>
      <c r="W225" s="54"/>
      <c r="X225" s="37"/>
      <c r="Y225" s="54"/>
      <c r="Z225" s="37"/>
      <c r="AA225" s="54"/>
      <c r="AB225" s="37"/>
      <c r="AC225" s="54"/>
      <c r="AD225" s="37"/>
    </row>
    <row r="226" spans="1:30" ht="12.75" customHeight="1">
      <c r="A226" s="160">
        <v>99</v>
      </c>
      <c r="B226" s="161">
        <v>43011</v>
      </c>
      <c r="C226" s="161"/>
      <c r="D226" s="162" t="s">
        <v>705</v>
      </c>
      <c r="E226" s="163" t="s">
        <v>546</v>
      </c>
      <c r="F226" s="164">
        <v>315</v>
      </c>
      <c r="G226" s="163"/>
      <c r="H226" s="163">
        <v>392</v>
      </c>
      <c r="I226" s="165">
        <v>384</v>
      </c>
      <c r="J226" s="166" t="s">
        <v>706</v>
      </c>
      <c r="K226" s="136">
        <f t="shared" si="86"/>
        <v>77</v>
      </c>
      <c r="L226" s="167">
        <f t="shared" si="87"/>
        <v>0.24444444444444444</v>
      </c>
      <c r="M226" s="163" t="s">
        <v>548</v>
      </c>
      <c r="N226" s="168">
        <v>43017</v>
      </c>
      <c r="O226" s="54"/>
      <c r="P226" s="54"/>
      <c r="Q226" s="198"/>
      <c r="R226" s="54"/>
      <c r="S226" s="54"/>
      <c r="T226" s="37"/>
      <c r="U226" s="54"/>
      <c r="V226" s="37"/>
      <c r="W226" s="54"/>
      <c r="X226" s="37"/>
      <c r="Y226" s="54"/>
      <c r="Z226" s="37"/>
      <c r="AA226" s="54"/>
      <c r="AB226" s="37"/>
      <c r="AC226" s="54"/>
      <c r="AD226" s="37"/>
    </row>
    <row r="227" spans="1:30" ht="12.75" customHeight="1">
      <c r="A227" s="160">
        <v>100</v>
      </c>
      <c r="B227" s="161">
        <v>43013</v>
      </c>
      <c r="C227" s="161"/>
      <c r="D227" s="162" t="s">
        <v>444</v>
      </c>
      <c r="E227" s="163" t="s">
        <v>546</v>
      </c>
      <c r="F227" s="164">
        <v>145</v>
      </c>
      <c r="G227" s="163"/>
      <c r="H227" s="163">
        <v>179</v>
      </c>
      <c r="I227" s="165">
        <v>180</v>
      </c>
      <c r="J227" s="166" t="s">
        <v>707</v>
      </c>
      <c r="K227" s="136">
        <f t="shared" si="86"/>
        <v>34</v>
      </c>
      <c r="L227" s="167">
        <f t="shared" si="87"/>
        <v>0.23448275862068965</v>
      </c>
      <c r="M227" s="163" t="s">
        <v>548</v>
      </c>
      <c r="N227" s="168">
        <v>43025</v>
      </c>
      <c r="O227" s="54"/>
      <c r="P227" s="54"/>
      <c r="Q227" s="198"/>
      <c r="R227" s="54"/>
      <c r="S227" s="54"/>
      <c r="T227" s="37"/>
      <c r="U227" s="54"/>
      <c r="V227" s="37"/>
      <c r="W227" s="54"/>
      <c r="X227" s="37"/>
      <c r="Y227" s="54"/>
      <c r="Z227" s="37"/>
      <c r="AA227" s="54"/>
      <c r="AB227" s="37"/>
      <c r="AC227" s="54"/>
      <c r="AD227" s="37"/>
    </row>
    <row r="228" spans="1:30" ht="12.75" customHeight="1">
      <c r="A228" s="160">
        <v>101</v>
      </c>
      <c r="B228" s="161">
        <v>43014</v>
      </c>
      <c r="C228" s="161"/>
      <c r="D228" s="162" t="s">
        <v>350</v>
      </c>
      <c r="E228" s="163" t="s">
        <v>546</v>
      </c>
      <c r="F228" s="164">
        <v>256</v>
      </c>
      <c r="G228" s="163"/>
      <c r="H228" s="163">
        <v>323</v>
      </c>
      <c r="I228" s="165">
        <v>320</v>
      </c>
      <c r="J228" s="166" t="s">
        <v>632</v>
      </c>
      <c r="K228" s="136">
        <f t="shared" si="86"/>
        <v>67</v>
      </c>
      <c r="L228" s="167">
        <f t="shared" si="87"/>
        <v>0.26171875</v>
      </c>
      <c r="M228" s="163" t="s">
        <v>548</v>
      </c>
      <c r="N228" s="168">
        <v>43067</v>
      </c>
      <c r="O228" s="54"/>
      <c r="P228" s="54"/>
      <c r="Q228" s="198"/>
      <c r="R228" s="54"/>
      <c r="S228" s="54"/>
      <c r="T228" s="37"/>
      <c r="U228" s="54"/>
      <c r="V228" s="37"/>
      <c r="W228" s="54"/>
      <c r="X228" s="37"/>
      <c r="Y228" s="54"/>
      <c r="Z228" s="37"/>
      <c r="AA228" s="54"/>
      <c r="AB228" s="37"/>
      <c r="AC228" s="54"/>
      <c r="AD228" s="37"/>
    </row>
    <row r="229" spans="1:30" ht="12.75" customHeight="1">
      <c r="A229" s="160">
        <v>102</v>
      </c>
      <c r="B229" s="161">
        <v>43017</v>
      </c>
      <c r="C229" s="161"/>
      <c r="D229" s="162" t="s">
        <v>364</v>
      </c>
      <c r="E229" s="163" t="s">
        <v>546</v>
      </c>
      <c r="F229" s="164">
        <v>137.5</v>
      </c>
      <c r="G229" s="163"/>
      <c r="H229" s="163">
        <v>184</v>
      </c>
      <c r="I229" s="165">
        <v>183</v>
      </c>
      <c r="J229" s="166" t="s">
        <v>708</v>
      </c>
      <c r="K229" s="136">
        <f t="shared" si="86"/>
        <v>46.5</v>
      </c>
      <c r="L229" s="167">
        <f t="shared" si="87"/>
        <v>0.3381818181818182</v>
      </c>
      <c r="M229" s="163" t="s">
        <v>548</v>
      </c>
      <c r="N229" s="168">
        <v>43108</v>
      </c>
      <c r="O229" s="54"/>
      <c r="P229" s="54"/>
      <c r="Q229" s="198"/>
      <c r="R229" s="54"/>
      <c r="S229" s="54"/>
      <c r="T229" s="37"/>
      <c r="U229" s="54"/>
      <c r="V229" s="37"/>
      <c r="W229" s="54"/>
      <c r="X229" s="37"/>
      <c r="Y229" s="54"/>
      <c r="Z229" s="37"/>
      <c r="AA229" s="54"/>
      <c r="AB229" s="37"/>
      <c r="AC229" s="54"/>
      <c r="AD229" s="37"/>
    </row>
    <row r="230" spans="1:30" ht="12.75" customHeight="1">
      <c r="A230" s="160">
        <v>103</v>
      </c>
      <c r="B230" s="161">
        <v>43018</v>
      </c>
      <c r="C230" s="161"/>
      <c r="D230" s="162" t="s">
        <v>709</v>
      </c>
      <c r="E230" s="163" t="s">
        <v>546</v>
      </c>
      <c r="F230" s="164">
        <v>125.5</v>
      </c>
      <c r="G230" s="163"/>
      <c r="H230" s="163">
        <v>158</v>
      </c>
      <c r="I230" s="165">
        <v>155</v>
      </c>
      <c r="J230" s="166" t="s">
        <v>710</v>
      </c>
      <c r="K230" s="136">
        <f t="shared" si="86"/>
        <v>32.5</v>
      </c>
      <c r="L230" s="167">
        <f t="shared" si="87"/>
        <v>0.2589641434262948</v>
      </c>
      <c r="M230" s="163" t="s">
        <v>548</v>
      </c>
      <c r="N230" s="168">
        <v>43067</v>
      </c>
      <c r="O230" s="54"/>
      <c r="P230" s="54"/>
      <c r="Q230" s="198"/>
      <c r="R230" s="54"/>
      <c r="S230" s="54"/>
      <c r="T230" s="37"/>
      <c r="U230" s="54"/>
      <c r="V230" s="37"/>
      <c r="W230" s="54"/>
      <c r="X230" s="37"/>
      <c r="Y230" s="54"/>
      <c r="Z230" s="37"/>
      <c r="AA230" s="54"/>
      <c r="AB230" s="37"/>
      <c r="AC230" s="54"/>
      <c r="AD230" s="37"/>
    </row>
    <row r="231" spans="1:30" ht="12.75" customHeight="1">
      <c r="A231" s="160">
        <v>104</v>
      </c>
      <c r="B231" s="161">
        <v>43018</v>
      </c>
      <c r="C231" s="161"/>
      <c r="D231" s="162" t="s">
        <v>711</v>
      </c>
      <c r="E231" s="163" t="s">
        <v>546</v>
      </c>
      <c r="F231" s="164">
        <v>895</v>
      </c>
      <c r="G231" s="163"/>
      <c r="H231" s="163">
        <v>1122.5</v>
      </c>
      <c r="I231" s="165">
        <v>1078</v>
      </c>
      <c r="J231" s="166" t="s">
        <v>712</v>
      </c>
      <c r="K231" s="136">
        <v>227.5</v>
      </c>
      <c r="L231" s="167">
        <v>0.254189944134078</v>
      </c>
      <c r="M231" s="163" t="s">
        <v>548</v>
      </c>
      <c r="N231" s="168">
        <v>43117</v>
      </c>
      <c r="O231" s="54"/>
      <c r="P231" s="54"/>
      <c r="Q231" s="198"/>
      <c r="R231" s="54"/>
      <c r="S231" s="54"/>
      <c r="T231" s="37"/>
      <c r="U231" s="54"/>
      <c r="V231" s="37"/>
      <c r="W231" s="54"/>
      <c r="X231" s="37"/>
      <c r="Y231" s="54"/>
      <c r="Z231" s="37"/>
      <c r="AA231" s="54"/>
      <c r="AB231" s="37"/>
      <c r="AC231" s="54"/>
      <c r="AD231" s="37"/>
    </row>
    <row r="232" spans="1:30" ht="12.75" customHeight="1">
      <c r="A232" s="160">
        <v>105</v>
      </c>
      <c r="B232" s="161">
        <v>43020</v>
      </c>
      <c r="C232" s="161"/>
      <c r="D232" s="162" t="s">
        <v>359</v>
      </c>
      <c r="E232" s="163" t="s">
        <v>546</v>
      </c>
      <c r="F232" s="164">
        <v>525</v>
      </c>
      <c r="G232" s="163"/>
      <c r="H232" s="163">
        <v>629</v>
      </c>
      <c r="I232" s="165">
        <v>629</v>
      </c>
      <c r="J232" s="166" t="s">
        <v>632</v>
      </c>
      <c r="K232" s="136">
        <v>104</v>
      </c>
      <c r="L232" s="167">
        <v>0.198095238095238</v>
      </c>
      <c r="M232" s="163" t="s">
        <v>548</v>
      </c>
      <c r="N232" s="168">
        <v>43119</v>
      </c>
      <c r="O232" s="54"/>
      <c r="P232" s="54"/>
      <c r="Q232" s="198"/>
      <c r="R232" s="54"/>
      <c r="S232" s="54"/>
      <c r="T232" s="37"/>
      <c r="U232" s="54"/>
      <c r="V232" s="37"/>
      <c r="W232" s="54"/>
      <c r="X232" s="37"/>
      <c r="Y232" s="54"/>
      <c r="Z232" s="37"/>
      <c r="AA232" s="54"/>
      <c r="AB232" s="37"/>
      <c r="AC232" s="54"/>
      <c r="AD232" s="37"/>
    </row>
    <row r="233" spans="1:30" ht="12.75" customHeight="1">
      <c r="A233" s="160">
        <v>106</v>
      </c>
      <c r="B233" s="161">
        <v>43046</v>
      </c>
      <c r="C233" s="161"/>
      <c r="D233" s="162" t="s">
        <v>392</v>
      </c>
      <c r="E233" s="163" t="s">
        <v>546</v>
      </c>
      <c r="F233" s="164">
        <v>740</v>
      </c>
      <c r="G233" s="163"/>
      <c r="H233" s="163">
        <v>892.5</v>
      </c>
      <c r="I233" s="165">
        <v>900</v>
      </c>
      <c r="J233" s="166" t="s">
        <v>713</v>
      </c>
      <c r="K233" s="136">
        <f>H233-F233</f>
        <v>152.5</v>
      </c>
      <c r="L233" s="167">
        <f>K233/F233</f>
        <v>0.20608108108108109</v>
      </c>
      <c r="M233" s="163" t="s">
        <v>548</v>
      </c>
      <c r="N233" s="168">
        <v>43052</v>
      </c>
      <c r="O233" s="54"/>
      <c r="P233" s="54"/>
      <c r="Q233" s="198"/>
      <c r="R233" s="54"/>
      <c r="S233" s="54"/>
      <c r="T233" s="37"/>
      <c r="U233" s="54"/>
      <c r="V233" s="37"/>
      <c r="W233" s="54"/>
      <c r="X233" s="37"/>
      <c r="Y233" s="54"/>
      <c r="Z233" s="37"/>
      <c r="AA233" s="54"/>
      <c r="AB233" s="37"/>
      <c r="AC233" s="54"/>
      <c r="AD233" s="37"/>
    </row>
    <row r="234" spans="1:30" ht="12.75" customHeight="1">
      <c r="A234" s="129">
        <v>107</v>
      </c>
      <c r="B234" s="130">
        <v>43073</v>
      </c>
      <c r="C234" s="130"/>
      <c r="D234" s="131" t="s">
        <v>714</v>
      </c>
      <c r="E234" s="132" t="s">
        <v>546</v>
      </c>
      <c r="F234" s="133">
        <v>118.5</v>
      </c>
      <c r="G234" s="132"/>
      <c r="H234" s="132">
        <v>143.5</v>
      </c>
      <c r="I234" s="134">
        <v>145</v>
      </c>
      <c r="J234" s="135" t="s">
        <v>715</v>
      </c>
      <c r="K234" s="136">
        <f>H234-F234</f>
        <v>25</v>
      </c>
      <c r="L234" s="137">
        <f>K234/F234</f>
        <v>0.2109704641350211</v>
      </c>
      <c r="M234" s="132" t="s">
        <v>548</v>
      </c>
      <c r="N234" s="138">
        <v>43097</v>
      </c>
      <c r="O234" s="54"/>
      <c r="P234" s="54"/>
      <c r="Q234" s="198"/>
      <c r="R234" s="54"/>
      <c r="S234" s="54"/>
      <c r="T234" s="37"/>
      <c r="U234" s="54"/>
      <c r="V234" s="37"/>
      <c r="W234" s="54"/>
      <c r="X234" s="37"/>
      <c r="Y234" s="54"/>
      <c r="Z234" s="37"/>
      <c r="AA234" s="54"/>
      <c r="AB234" s="37"/>
      <c r="AC234" s="54"/>
      <c r="AD234" s="37"/>
    </row>
    <row r="235" spans="1:30" ht="12.75" customHeight="1">
      <c r="A235" s="139">
        <v>108</v>
      </c>
      <c r="B235" s="140">
        <v>43090</v>
      </c>
      <c r="C235" s="140"/>
      <c r="D235" s="141" t="s">
        <v>419</v>
      </c>
      <c r="E235" s="142" t="s">
        <v>546</v>
      </c>
      <c r="F235" s="143">
        <v>715</v>
      </c>
      <c r="G235" s="143"/>
      <c r="H235" s="144">
        <v>500</v>
      </c>
      <c r="I235" s="144">
        <v>872</v>
      </c>
      <c r="J235" s="145" t="s">
        <v>716</v>
      </c>
      <c r="K235" s="146">
        <f>H235-F235</f>
        <v>-215</v>
      </c>
      <c r="L235" s="147">
        <f>K235/F235</f>
        <v>-0.3006993006993007</v>
      </c>
      <c r="M235" s="143" t="s">
        <v>558</v>
      </c>
      <c r="N235" s="140">
        <v>43670</v>
      </c>
      <c r="O235" s="54"/>
      <c r="P235" s="54"/>
      <c r="Q235" s="198"/>
      <c r="R235" s="54"/>
      <c r="S235" s="54"/>
      <c r="T235" s="37"/>
      <c r="U235" s="54"/>
      <c r="V235" s="37"/>
      <c r="W235" s="54"/>
      <c r="X235" s="37"/>
      <c r="Y235" s="54"/>
      <c r="Z235" s="37"/>
      <c r="AA235" s="54"/>
      <c r="AB235" s="37"/>
      <c r="AC235" s="54"/>
      <c r="AD235" s="37"/>
    </row>
    <row r="236" spans="1:30" ht="12.75" customHeight="1">
      <c r="A236" s="129">
        <v>109</v>
      </c>
      <c r="B236" s="130">
        <v>43098</v>
      </c>
      <c r="C236" s="130"/>
      <c r="D236" s="131" t="s">
        <v>705</v>
      </c>
      <c r="E236" s="132" t="s">
        <v>546</v>
      </c>
      <c r="F236" s="133">
        <v>435</v>
      </c>
      <c r="G236" s="132"/>
      <c r="H236" s="132">
        <v>542.5</v>
      </c>
      <c r="I236" s="134">
        <v>539</v>
      </c>
      <c r="J236" s="135" t="s">
        <v>632</v>
      </c>
      <c r="K236" s="136">
        <v>107.5</v>
      </c>
      <c r="L236" s="137">
        <v>0.247126436781609</v>
      </c>
      <c r="M236" s="132" t="s">
        <v>548</v>
      </c>
      <c r="N236" s="138">
        <v>43206</v>
      </c>
      <c r="O236" s="54"/>
      <c r="P236" s="54"/>
      <c r="Q236" s="198"/>
      <c r="R236" s="54"/>
      <c r="S236" s="54"/>
      <c r="T236" s="37"/>
      <c r="U236" s="54"/>
      <c r="V236" s="37"/>
      <c r="W236" s="54"/>
      <c r="X236" s="37"/>
      <c r="Y236" s="54"/>
      <c r="Z236" s="37"/>
      <c r="AA236" s="54"/>
      <c r="AB236" s="37"/>
      <c r="AC236" s="54"/>
      <c r="AD236" s="37"/>
    </row>
    <row r="237" spans="1:30" ht="12.75" customHeight="1">
      <c r="A237" s="129">
        <v>110</v>
      </c>
      <c r="B237" s="130">
        <v>43098</v>
      </c>
      <c r="C237" s="130"/>
      <c r="D237" s="131" t="s">
        <v>518</v>
      </c>
      <c r="E237" s="132" t="s">
        <v>546</v>
      </c>
      <c r="F237" s="133">
        <v>885</v>
      </c>
      <c r="G237" s="132"/>
      <c r="H237" s="132">
        <v>1090</v>
      </c>
      <c r="I237" s="134">
        <v>1084</v>
      </c>
      <c r="J237" s="135" t="s">
        <v>632</v>
      </c>
      <c r="K237" s="136">
        <v>205</v>
      </c>
      <c r="L237" s="137">
        <v>0.231638418079096</v>
      </c>
      <c r="M237" s="132" t="s">
        <v>548</v>
      </c>
      <c r="N237" s="138">
        <v>43213</v>
      </c>
      <c r="O237" s="54"/>
      <c r="P237" s="54"/>
      <c r="Q237" s="198"/>
      <c r="R237" s="54"/>
      <c r="S237" s="54"/>
      <c r="T237" s="37"/>
      <c r="U237" s="54"/>
      <c r="V237" s="37"/>
      <c r="W237" s="54"/>
      <c r="X237" s="37"/>
      <c r="Y237" s="54"/>
      <c r="Z237" s="37"/>
      <c r="AA237" s="54"/>
      <c r="AB237" s="37"/>
      <c r="AC237" s="54"/>
      <c r="AD237" s="37"/>
    </row>
    <row r="238" spans="1:30" ht="12.75" customHeight="1">
      <c r="A238" s="169">
        <v>111</v>
      </c>
      <c r="B238" s="170">
        <v>43192</v>
      </c>
      <c r="C238" s="170"/>
      <c r="D238" s="148" t="s">
        <v>717</v>
      </c>
      <c r="E238" s="143" t="s">
        <v>546</v>
      </c>
      <c r="F238" s="171">
        <v>478.5</v>
      </c>
      <c r="G238" s="143"/>
      <c r="H238" s="143">
        <v>442</v>
      </c>
      <c r="I238" s="144">
        <v>613</v>
      </c>
      <c r="J238" s="145" t="s">
        <v>718</v>
      </c>
      <c r="K238" s="146">
        <f>H238-F238</f>
        <v>-36.5</v>
      </c>
      <c r="L238" s="147">
        <f>K238/F238</f>
        <v>-0.07628004179728318</v>
      </c>
      <c r="M238" s="143" t="s">
        <v>558</v>
      </c>
      <c r="N238" s="140">
        <v>43762</v>
      </c>
      <c r="O238" s="54"/>
      <c r="P238" s="54"/>
      <c r="Q238" s="198"/>
      <c r="R238" s="54"/>
      <c r="S238" s="54"/>
      <c r="T238" s="37"/>
      <c r="U238" s="54"/>
      <c r="V238" s="37"/>
      <c r="W238" s="54"/>
      <c r="X238" s="37"/>
      <c r="Y238" s="54"/>
      <c r="Z238" s="37"/>
      <c r="AA238" s="54"/>
      <c r="AB238" s="37"/>
      <c r="AC238" s="54"/>
      <c r="AD238" s="37"/>
    </row>
    <row r="239" spans="1:30" ht="12.75" customHeight="1">
      <c r="A239" s="139">
        <v>112</v>
      </c>
      <c r="B239" s="140">
        <v>43194</v>
      </c>
      <c r="C239" s="140"/>
      <c r="D239" s="141" t="s">
        <v>719</v>
      </c>
      <c r="E239" s="142" t="s">
        <v>546</v>
      </c>
      <c r="F239" s="143">
        <f>141.5-7.3</f>
        <v>134.2</v>
      </c>
      <c r="G239" s="143"/>
      <c r="H239" s="144">
        <v>77</v>
      </c>
      <c r="I239" s="144">
        <v>180</v>
      </c>
      <c r="J239" s="145" t="s">
        <v>720</v>
      </c>
      <c r="K239" s="146">
        <f>H239-F239</f>
        <v>-57.19999999999999</v>
      </c>
      <c r="L239" s="147">
        <f>K239/F239</f>
        <v>-0.4262295081967213</v>
      </c>
      <c r="M239" s="143" t="s">
        <v>558</v>
      </c>
      <c r="N239" s="140">
        <v>43522</v>
      </c>
      <c r="O239" s="54"/>
      <c r="P239" s="54"/>
      <c r="Q239" s="198"/>
      <c r="R239" s="54"/>
      <c r="S239" s="54"/>
      <c r="T239" s="37"/>
      <c r="U239" s="54"/>
      <c r="V239" s="37"/>
      <c r="W239" s="54"/>
      <c r="X239" s="37"/>
      <c r="Y239" s="54"/>
      <c r="Z239" s="37"/>
      <c r="AA239" s="54"/>
      <c r="AB239" s="37"/>
      <c r="AC239" s="54"/>
      <c r="AD239" s="37"/>
    </row>
    <row r="240" spans="1:30" ht="12.75" customHeight="1">
      <c r="A240" s="139">
        <v>113</v>
      </c>
      <c r="B240" s="140">
        <v>43209</v>
      </c>
      <c r="C240" s="140"/>
      <c r="D240" s="141" t="s">
        <v>721</v>
      </c>
      <c r="E240" s="142" t="s">
        <v>546</v>
      </c>
      <c r="F240" s="143">
        <v>430</v>
      </c>
      <c r="G240" s="143"/>
      <c r="H240" s="144">
        <v>220</v>
      </c>
      <c r="I240" s="144">
        <v>537</v>
      </c>
      <c r="J240" s="145" t="s">
        <v>722</v>
      </c>
      <c r="K240" s="146">
        <f>H240-F240</f>
        <v>-210</v>
      </c>
      <c r="L240" s="147">
        <f>K240/F240</f>
        <v>-0.4883720930232558</v>
      </c>
      <c r="M240" s="143" t="s">
        <v>558</v>
      </c>
      <c r="N240" s="140">
        <v>43252</v>
      </c>
      <c r="O240" s="54"/>
      <c r="P240" s="54"/>
      <c r="Q240" s="198"/>
      <c r="R240" s="54"/>
      <c r="S240" s="54"/>
      <c r="T240" s="37"/>
      <c r="U240" s="54"/>
      <c r="V240" s="37"/>
      <c r="W240" s="54"/>
      <c r="X240" s="37"/>
      <c r="Y240" s="54"/>
      <c r="Z240" s="37"/>
      <c r="AA240" s="54"/>
      <c r="AB240" s="37"/>
      <c r="AC240" s="54"/>
      <c r="AD240" s="37"/>
    </row>
    <row r="241" spans="1:30" ht="12.75" customHeight="1">
      <c r="A241" s="160">
        <v>114</v>
      </c>
      <c r="B241" s="161">
        <v>43220</v>
      </c>
      <c r="C241" s="161"/>
      <c r="D241" s="162" t="s">
        <v>723</v>
      </c>
      <c r="E241" s="163" t="s">
        <v>546</v>
      </c>
      <c r="F241" s="163">
        <v>153.5</v>
      </c>
      <c r="G241" s="163"/>
      <c r="H241" s="163">
        <v>196</v>
      </c>
      <c r="I241" s="165">
        <v>196</v>
      </c>
      <c r="J241" s="135" t="s">
        <v>724</v>
      </c>
      <c r="K241" s="136">
        <f>H241-F241</f>
        <v>42.5</v>
      </c>
      <c r="L241" s="137">
        <f>K241/F241</f>
        <v>0.2768729641693811</v>
      </c>
      <c r="M241" s="132" t="s">
        <v>548</v>
      </c>
      <c r="N241" s="138">
        <v>43605</v>
      </c>
      <c r="O241" s="54"/>
      <c r="P241" s="54"/>
      <c r="Q241" s="198"/>
      <c r="R241" s="54"/>
      <c r="S241" s="54"/>
      <c r="T241" s="37"/>
      <c r="U241" s="54"/>
      <c r="V241" s="37"/>
      <c r="W241" s="54"/>
      <c r="X241" s="37"/>
      <c r="Y241" s="54"/>
      <c r="Z241" s="37"/>
      <c r="AA241" s="54"/>
      <c r="AB241" s="37"/>
      <c r="AC241" s="54"/>
      <c r="AD241" s="37"/>
    </row>
    <row r="242" spans="1:30" ht="12.75" customHeight="1">
      <c r="A242" s="139">
        <v>115</v>
      </c>
      <c r="B242" s="140">
        <v>43306</v>
      </c>
      <c r="C242" s="140"/>
      <c r="D242" s="141" t="s">
        <v>692</v>
      </c>
      <c r="E242" s="142" t="s">
        <v>546</v>
      </c>
      <c r="F242" s="143">
        <v>27.5</v>
      </c>
      <c r="G242" s="143"/>
      <c r="H242" s="144">
        <v>13.1</v>
      </c>
      <c r="I242" s="144">
        <v>60</v>
      </c>
      <c r="J242" s="145" t="s">
        <v>725</v>
      </c>
      <c r="K242" s="146">
        <v>-14.4</v>
      </c>
      <c r="L242" s="147">
        <v>-0.523636363636364</v>
      </c>
      <c r="M242" s="143" t="s">
        <v>558</v>
      </c>
      <c r="N242" s="140">
        <v>43138</v>
      </c>
      <c r="O242" s="54"/>
      <c r="P242" s="54"/>
      <c r="Q242" s="198"/>
      <c r="R242" s="54"/>
      <c r="S242" s="54"/>
      <c r="T242" s="37"/>
      <c r="U242" s="54"/>
      <c r="V242" s="37"/>
      <c r="W242" s="54"/>
      <c r="X242" s="37"/>
      <c r="Y242" s="54"/>
      <c r="Z242" s="37"/>
      <c r="AA242" s="54"/>
      <c r="AB242" s="37"/>
      <c r="AC242" s="54"/>
      <c r="AD242" s="37"/>
    </row>
    <row r="243" spans="1:30" ht="12.75" customHeight="1">
      <c r="A243" s="169">
        <v>116</v>
      </c>
      <c r="B243" s="170">
        <v>43318</v>
      </c>
      <c r="C243" s="170"/>
      <c r="D243" s="148" t="s">
        <v>726</v>
      </c>
      <c r="E243" s="143" t="s">
        <v>546</v>
      </c>
      <c r="F243" s="143">
        <v>148.5</v>
      </c>
      <c r="G243" s="143"/>
      <c r="H243" s="143">
        <v>102</v>
      </c>
      <c r="I243" s="144">
        <v>182</v>
      </c>
      <c r="J243" s="145" t="s">
        <v>727</v>
      </c>
      <c r="K243" s="146">
        <f>H243-F243</f>
        <v>-46.5</v>
      </c>
      <c r="L243" s="147">
        <f>K243/F243</f>
        <v>-0.31313131313131315</v>
      </c>
      <c r="M243" s="143" t="s">
        <v>558</v>
      </c>
      <c r="N243" s="140">
        <v>43661</v>
      </c>
      <c r="O243" s="54"/>
      <c r="P243" s="54"/>
      <c r="Q243" s="198"/>
      <c r="R243" s="54"/>
      <c r="S243" s="54"/>
      <c r="T243" s="37"/>
      <c r="U243" s="54"/>
      <c r="V243" s="37"/>
      <c r="W243" s="54"/>
      <c r="X243" s="37"/>
      <c r="Y243" s="54"/>
      <c r="Z243" s="37"/>
      <c r="AA243" s="54"/>
      <c r="AB243" s="37"/>
      <c r="AC243" s="54"/>
      <c r="AD243" s="37"/>
    </row>
    <row r="244" spans="1:30" ht="12.75" customHeight="1">
      <c r="A244" s="129">
        <v>117</v>
      </c>
      <c r="B244" s="130">
        <v>43335</v>
      </c>
      <c r="C244" s="130"/>
      <c r="D244" s="131" t="s">
        <v>728</v>
      </c>
      <c r="E244" s="132" t="s">
        <v>546</v>
      </c>
      <c r="F244" s="163">
        <v>285</v>
      </c>
      <c r="G244" s="132"/>
      <c r="H244" s="132">
        <v>355</v>
      </c>
      <c r="I244" s="134">
        <v>364</v>
      </c>
      <c r="J244" s="135" t="s">
        <v>729</v>
      </c>
      <c r="K244" s="136">
        <v>70</v>
      </c>
      <c r="L244" s="137">
        <v>0.245614035087719</v>
      </c>
      <c r="M244" s="132" t="s">
        <v>548</v>
      </c>
      <c r="N244" s="138">
        <v>43455</v>
      </c>
      <c r="O244" s="54"/>
      <c r="P244" s="54"/>
      <c r="Q244" s="198"/>
      <c r="R244" s="54"/>
      <c r="S244" s="54"/>
      <c r="T244" s="37"/>
      <c r="U244" s="54"/>
      <c r="V244" s="37"/>
      <c r="W244" s="54"/>
      <c r="X244" s="37"/>
      <c r="Y244" s="54"/>
      <c r="Z244" s="37"/>
      <c r="AA244" s="54"/>
      <c r="AB244" s="37"/>
      <c r="AC244" s="54"/>
      <c r="AD244" s="37"/>
    </row>
    <row r="245" spans="1:30" ht="12.75" customHeight="1">
      <c r="A245" s="129">
        <v>118</v>
      </c>
      <c r="B245" s="130">
        <v>43341</v>
      </c>
      <c r="C245" s="130"/>
      <c r="D245" s="131" t="s">
        <v>384</v>
      </c>
      <c r="E245" s="132" t="s">
        <v>546</v>
      </c>
      <c r="F245" s="163">
        <v>525</v>
      </c>
      <c r="G245" s="132"/>
      <c r="H245" s="132">
        <v>585</v>
      </c>
      <c r="I245" s="134">
        <v>635</v>
      </c>
      <c r="J245" s="135" t="s">
        <v>730</v>
      </c>
      <c r="K245" s="136">
        <f aca="true" t="shared" si="88" ref="K245:K276">H245-F245</f>
        <v>60</v>
      </c>
      <c r="L245" s="137">
        <f aca="true" t="shared" si="89" ref="L245:L276">K245/F245</f>
        <v>0.11428571428571428</v>
      </c>
      <c r="M245" s="132" t="s">
        <v>548</v>
      </c>
      <c r="N245" s="138">
        <v>43662</v>
      </c>
      <c r="O245" s="54"/>
      <c r="P245" s="54"/>
      <c r="Q245" s="198"/>
      <c r="R245" s="54"/>
      <c r="S245" s="54"/>
      <c r="T245" s="37"/>
      <c r="U245" s="54"/>
      <c r="V245" s="37"/>
      <c r="W245" s="54"/>
      <c r="X245" s="37"/>
      <c r="Y245" s="54"/>
      <c r="Z245" s="37"/>
      <c r="AA245" s="54"/>
      <c r="AB245" s="37"/>
      <c r="AC245" s="54"/>
      <c r="AD245" s="37"/>
    </row>
    <row r="246" spans="1:30" ht="12.75" customHeight="1">
      <c r="A246" s="129">
        <v>119</v>
      </c>
      <c r="B246" s="130">
        <v>43395</v>
      </c>
      <c r="C246" s="130"/>
      <c r="D246" s="131" t="s">
        <v>375</v>
      </c>
      <c r="E246" s="132" t="s">
        <v>546</v>
      </c>
      <c r="F246" s="163">
        <v>475</v>
      </c>
      <c r="G246" s="132"/>
      <c r="H246" s="132">
        <v>574</v>
      </c>
      <c r="I246" s="134">
        <v>570</v>
      </c>
      <c r="J246" s="135" t="s">
        <v>632</v>
      </c>
      <c r="K246" s="136">
        <f t="shared" si="88"/>
        <v>99</v>
      </c>
      <c r="L246" s="137">
        <f t="shared" si="89"/>
        <v>0.20842105263157895</v>
      </c>
      <c r="M246" s="132" t="s">
        <v>548</v>
      </c>
      <c r="N246" s="138">
        <v>43403</v>
      </c>
      <c r="O246" s="54"/>
      <c r="P246" s="54"/>
      <c r="Q246" s="198"/>
      <c r="R246" s="54"/>
      <c r="S246" s="54"/>
      <c r="T246" s="37"/>
      <c r="U246" s="54"/>
      <c r="V246" s="37"/>
      <c r="W246" s="54"/>
      <c r="X246" s="37"/>
      <c r="Y246" s="54"/>
      <c r="Z246" s="37"/>
      <c r="AA246" s="54"/>
      <c r="AB246" s="37"/>
      <c r="AC246" s="54"/>
      <c r="AD246" s="37"/>
    </row>
    <row r="247" spans="1:30" ht="12.75" customHeight="1">
      <c r="A247" s="160">
        <v>120</v>
      </c>
      <c r="B247" s="161">
        <v>43397</v>
      </c>
      <c r="C247" s="161"/>
      <c r="D247" s="162" t="s">
        <v>731</v>
      </c>
      <c r="E247" s="163" t="s">
        <v>546</v>
      </c>
      <c r="F247" s="163">
        <v>707.5</v>
      </c>
      <c r="G247" s="163"/>
      <c r="H247" s="163">
        <v>872</v>
      </c>
      <c r="I247" s="165">
        <v>872</v>
      </c>
      <c r="J247" s="166" t="s">
        <v>632</v>
      </c>
      <c r="K247" s="136">
        <f t="shared" si="88"/>
        <v>164.5</v>
      </c>
      <c r="L247" s="167">
        <f t="shared" si="89"/>
        <v>0.2325088339222615</v>
      </c>
      <c r="M247" s="163" t="s">
        <v>548</v>
      </c>
      <c r="N247" s="168">
        <v>43482</v>
      </c>
      <c r="O247" s="54"/>
      <c r="P247" s="54"/>
      <c r="Q247" s="198"/>
      <c r="R247" s="54"/>
      <c r="S247" s="54"/>
      <c r="T247" s="37"/>
      <c r="U247" s="54"/>
      <c r="V247" s="37"/>
      <c r="W247" s="54"/>
      <c r="X247" s="37"/>
      <c r="Y247" s="54"/>
      <c r="Z247" s="37"/>
      <c r="AA247" s="54"/>
      <c r="AB247" s="37"/>
      <c r="AC247" s="54"/>
      <c r="AD247" s="37"/>
    </row>
    <row r="248" spans="1:30" ht="12.75" customHeight="1">
      <c r="A248" s="160">
        <v>121</v>
      </c>
      <c r="B248" s="161">
        <v>43398</v>
      </c>
      <c r="C248" s="161"/>
      <c r="D248" s="162" t="s">
        <v>732</v>
      </c>
      <c r="E248" s="163" t="s">
        <v>546</v>
      </c>
      <c r="F248" s="163">
        <v>162</v>
      </c>
      <c r="G248" s="163"/>
      <c r="H248" s="163">
        <v>204</v>
      </c>
      <c r="I248" s="165">
        <v>209</v>
      </c>
      <c r="J248" s="166" t="s">
        <v>733</v>
      </c>
      <c r="K248" s="136">
        <f t="shared" si="88"/>
        <v>42</v>
      </c>
      <c r="L248" s="167">
        <f t="shared" si="89"/>
        <v>0.25925925925925924</v>
      </c>
      <c r="M248" s="163" t="s">
        <v>548</v>
      </c>
      <c r="N248" s="168">
        <v>43539</v>
      </c>
      <c r="O248" s="54"/>
      <c r="P248" s="54"/>
      <c r="Q248" s="198"/>
      <c r="R248" s="54"/>
      <c r="S248" s="54"/>
      <c r="T248" s="37"/>
      <c r="U248" s="54"/>
      <c r="V248" s="37"/>
      <c r="W248" s="54"/>
      <c r="X248" s="37"/>
      <c r="Y248" s="54"/>
      <c r="Z248" s="37"/>
      <c r="AA248" s="54"/>
      <c r="AB248" s="37"/>
      <c r="AC248" s="54"/>
      <c r="AD248" s="37"/>
    </row>
    <row r="249" spans="1:30" ht="12.75" customHeight="1">
      <c r="A249" s="160">
        <v>122</v>
      </c>
      <c r="B249" s="161">
        <v>43399</v>
      </c>
      <c r="C249" s="161"/>
      <c r="D249" s="162" t="s">
        <v>460</v>
      </c>
      <c r="E249" s="163" t="s">
        <v>546</v>
      </c>
      <c r="F249" s="163">
        <v>240</v>
      </c>
      <c r="G249" s="163"/>
      <c r="H249" s="163">
        <v>297</v>
      </c>
      <c r="I249" s="165">
        <v>297</v>
      </c>
      <c r="J249" s="166" t="s">
        <v>632</v>
      </c>
      <c r="K249" s="172">
        <f t="shared" si="88"/>
        <v>57</v>
      </c>
      <c r="L249" s="167">
        <f t="shared" si="89"/>
        <v>0.2375</v>
      </c>
      <c r="M249" s="163" t="s">
        <v>548</v>
      </c>
      <c r="N249" s="168">
        <v>43417</v>
      </c>
      <c r="O249" s="54"/>
      <c r="P249" s="54"/>
      <c r="Q249" s="198"/>
      <c r="R249" s="54"/>
      <c r="S249" s="54"/>
      <c r="T249" s="37"/>
      <c r="U249" s="54"/>
      <c r="V249" s="37"/>
      <c r="W249" s="54"/>
      <c r="X249" s="37"/>
      <c r="Y249" s="54"/>
      <c r="Z249" s="37"/>
      <c r="AA249" s="54"/>
      <c r="AB249" s="37"/>
      <c r="AC249" s="54"/>
      <c r="AD249" s="37"/>
    </row>
    <row r="250" spans="1:30" ht="12.75" customHeight="1">
      <c r="A250" s="129">
        <v>123</v>
      </c>
      <c r="B250" s="130">
        <v>43439</v>
      </c>
      <c r="C250" s="130"/>
      <c r="D250" s="131" t="s">
        <v>734</v>
      </c>
      <c r="E250" s="132" t="s">
        <v>546</v>
      </c>
      <c r="F250" s="132">
        <v>202.5</v>
      </c>
      <c r="G250" s="132"/>
      <c r="H250" s="132">
        <v>255</v>
      </c>
      <c r="I250" s="134">
        <v>252</v>
      </c>
      <c r="J250" s="135" t="s">
        <v>632</v>
      </c>
      <c r="K250" s="136">
        <f t="shared" si="88"/>
        <v>52.5</v>
      </c>
      <c r="L250" s="137">
        <f t="shared" si="89"/>
        <v>0.25925925925925924</v>
      </c>
      <c r="M250" s="132" t="s">
        <v>548</v>
      </c>
      <c r="N250" s="138">
        <v>43542</v>
      </c>
      <c r="O250" s="54"/>
      <c r="P250" s="54"/>
      <c r="Q250" s="198"/>
      <c r="R250" s="37" t="s">
        <v>1064</v>
      </c>
      <c r="S250" s="54"/>
      <c r="T250" s="37"/>
      <c r="U250" s="54"/>
      <c r="V250" s="37"/>
      <c r="W250" s="54"/>
      <c r="X250" s="37"/>
      <c r="Y250" s="54"/>
      <c r="Z250" s="37"/>
      <c r="AA250" s="54"/>
      <c r="AB250" s="37"/>
      <c r="AC250" s="54"/>
      <c r="AD250" s="37"/>
    </row>
    <row r="251" spans="1:30" ht="12.75" customHeight="1">
      <c r="A251" s="160">
        <v>124</v>
      </c>
      <c r="B251" s="161">
        <v>43465</v>
      </c>
      <c r="C251" s="130"/>
      <c r="D251" s="162" t="s">
        <v>156</v>
      </c>
      <c r="E251" s="163" t="s">
        <v>546</v>
      </c>
      <c r="F251" s="163">
        <v>710</v>
      </c>
      <c r="G251" s="163"/>
      <c r="H251" s="163">
        <v>866</v>
      </c>
      <c r="I251" s="165">
        <v>866</v>
      </c>
      <c r="J251" s="166" t="s">
        <v>632</v>
      </c>
      <c r="K251" s="136">
        <f t="shared" si="88"/>
        <v>156</v>
      </c>
      <c r="L251" s="137">
        <f t="shared" si="89"/>
        <v>0.21971830985915494</v>
      </c>
      <c r="M251" s="132" t="s">
        <v>548</v>
      </c>
      <c r="N251" s="138">
        <v>43553</v>
      </c>
      <c r="O251" s="54"/>
      <c r="P251" s="54"/>
      <c r="Q251" s="198"/>
      <c r="R251" s="37" t="s">
        <v>1064</v>
      </c>
      <c r="S251" s="54"/>
      <c r="T251" s="37"/>
      <c r="U251" s="54"/>
      <c r="V251" s="37"/>
      <c r="W251" s="54"/>
      <c r="X251" s="37"/>
      <c r="Y251" s="54"/>
      <c r="Z251" s="37"/>
      <c r="AA251" s="54"/>
      <c r="AB251" s="37"/>
      <c r="AC251" s="54"/>
      <c r="AD251" s="37"/>
    </row>
    <row r="252" spans="1:30" ht="12.75" customHeight="1">
      <c r="A252" s="160">
        <v>125</v>
      </c>
      <c r="B252" s="161">
        <v>43522</v>
      </c>
      <c r="C252" s="161"/>
      <c r="D252" s="162" t="s">
        <v>170</v>
      </c>
      <c r="E252" s="163" t="s">
        <v>546</v>
      </c>
      <c r="F252" s="163">
        <v>337.25</v>
      </c>
      <c r="G252" s="163"/>
      <c r="H252" s="163">
        <v>398.5</v>
      </c>
      <c r="I252" s="165">
        <v>411</v>
      </c>
      <c r="J252" s="135" t="s">
        <v>735</v>
      </c>
      <c r="K252" s="136">
        <f t="shared" si="88"/>
        <v>61.25</v>
      </c>
      <c r="L252" s="137">
        <f t="shared" si="89"/>
        <v>0.1816160118606375</v>
      </c>
      <c r="M252" s="132" t="s">
        <v>548</v>
      </c>
      <c r="N252" s="138">
        <v>43760</v>
      </c>
      <c r="O252" s="54"/>
      <c r="P252" s="54"/>
      <c r="Q252" s="198"/>
      <c r="R252" s="37" t="s">
        <v>1064</v>
      </c>
      <c r="S252" s="54"/>
      <c r="T252" s="37"/>
      <c r="U252" s="54"/>
      <c r="V252" s="37"/>
      <c r="W252" s="54"/>
      <c r="X252" s="37"/>
      <c r="Y252" s="54"/>
      <c r="Z252" s="37"/>
      <c r="AA252" s="54"/>
      <c r="AB252" s="37"/>
      <c r="AC252" s="54"/>
      <c r="AD252" s="37"/>
    </row>
    <row r="253" spans="1:30" ht="12.75" customHeight="1">
      <c r="A253" s="173">
        <v>126</v>
      </c>
      <c r="B253" s="174">
        <v>43559</v>
      </c>
      <c r="C253" s="174"/>
      <c r="D253" s="175" t="s">
        <v>736</v>
      </c>
      <c r="E253" s="176" t="s">
        <v>546</v>
      </c>
      <c r="F253" s="176">
        <v>130</v>
      </c>
      <c r="G253" s="176"/>
      <c r="H253" s="176">
        <v>65</v>
      </c>
      <c r="I253" s="177">
        <v>158</v>
      </c>
      <c r="J253" s="145" t="s">
        <v>737</v>
      </c>
      <c r="K253" s="146">
        <f t="shared" si="88"/>
        <v>-65</v>
      </c>
      <c r="L253" s="147">
        <f t="shared" si="89"/>
        <v>-0.5</v>
      </c>
      <c r="M253" s="143" t="s">
        <v>558</v>
      </c>
      <c r="N253" s="140">
        <v>43726</v>
      </c>
      <c r="O253" s="54"/>
      <c r="P253" s="54"/>
      <c r="Q253" s="198"/>
      <c r="R253" s="37" t="s">
        <v>1062</v>
      </c>
      <c r="S253" s="54"/>
      <c r="T253" s="37"/>
      <c r="U253" s="54"/>
      <c r="V253" s="37"/>
      <c r="W253" s="54"/>
      <c r="X253" s="37"/>
      <c r="Y253" s="54"/>
      <c r="Z253" s="37"/>
      <c r="AA253" s="54"/>
      <c r="AB253" s="37"/>
      <c r="AC253" s="54"/>
      <c r="AD253" s="37"/>
    </row>
    <row r="254" spans="1:30" ht="12.75" customHeight="1">
      <c r="A254" s="160">
        <v>127</v>
      </c>
      <c r="B254" s="161">
        <v>43017</v>
      </c>
      <c r="C254" s="161"/>
      <c r="D254" s="162" t="s">
        <v>205</v>
      </c>
      <c r="E254" s="163" t="s">
        <v>546</v>
      </c>
      <c r="F254" s="163">
        <v>141.5</v>
      </c>
      <c r="G254" s="163"/>
      <c r="H254" s="163">
        <v>183.5</v>
      </c>
      <c r="I254" s="165">
        <v>210</v>
      </c>
      <c r="J254" s="135" t="s">
        <v>733</v>
      </c>
      <c r="K254" s="136">
        <f t="shared" si="88"/>
        <v>42</v>
      </c>
      <c r="L254" s="137">
        <f t="shared" si="89"/>
        <v>0.2968197879858657</v>
      </c>
      <c r="M254" s="132" t="s">
        <v>548</v>
      </c>
      <c r="N254" s="138">
        <v>43042</v>
      </c>
      <c r="O254" s="54"/>
      <c r="P254" s="54"/>
      <c r="Q254" s="198"/>
      <c r="R254" s="37" t="s">
        <v>1062</v>
      </c>
      <c r="S254" s="54"/>
      <c r="T254" s="37"/>
      <c r="U254" s="54"/>
      <c r="V254" s="37"/>
      <c r="W254" s="54"/>
      <c r="X254" s="37"/>
      <c r="Y254" s="54"/>
      <c r="Z254" s="37"/>
      <c r="AA254" s="54"/>
      <c r="AB254" s="37"/>
      <c r="AC254" s="54"/>
      <c r="AD254" s="37"/>
    </row>
    <row r="255" spans="1:30" ht="12.75" customHeight="1">
      <c r="A255" s="173">
        <v>128</v>
      </c>
      <c r="B255" s="174">
        <v>43074</v>
      </c>
      <c r="C255" s="174"/>
      <c r="D255" s="175" t="s">
        <v>738</v>
      </c>
      <c r="E255" s="176" t="s">
        <v>546</v>
      </c>
      <c r="F255" s="171">
        <v>172</v>
      </c>
      <c r="G255" s="176"/>
      <c r="H255" s="176">
        <v>155.25</v>
      </c>
      <c r="I255" s="177">
        <v>230</v>
      </c>
      <c r="J255" s="145" t="s">
        <v>739</v>
      </c>
      <c r="K255" s="146">
        <f t="shared" si="88"/>
        <v>-16.75</v>
      </c>
      <c r="L255" s="147">
        <f t="shared" si="89"/>
        <v>-0.09738372093023256</v>
      </c>
      <c r="M255" s="143" t="s">
        <v>558</v>
      </c>
      <c r="N255" s="140">
        <v>43787</v>
      </c>
      <c r="O255" s="54"/>
      <c r="P255" s="54"/>
      <c r="Q255" s="198"/>
      <c r="R255" s="37" t="s">
        <v>1062</v>
      </c>
      <c r="S255" s="54"/>
      <c r="T255" s="37"/>
      <c r="U255" s="54"/>
      <c r="V255" s="37"/>
      <c r="W255" s="54"/>
      <c r="X255" s="37"/>
      <c r="Y255" s="54"/>
      <c r="Z255" s="37"/>
      <c r="AA255" s="54"/>
      <c r="AB255" s="37"/>
      <c r="AC255" s="54"/>
      <c r="AD255" s="37"/>
    </row>
    <row r="256" spans="1:30" ht="12.75" customHeight="1">
      <c r="A256" s="160">
        <v>129</v>
      </c>
      <c r="B256" s="161">
        <v>43398</v>
      </c>
      <c r="C256" s="161"/>
      <c r="D256" s="162" t="s">
        <v>117</v>
      </c>
      <c r="E256" s="163" t="s">
        <v>546</v>
      </c>
      <c r="F256" s="163">
        <v>698.5</v>
      </c>
      <c r="G256" s="163"/>
      <c r="H256" s="163">
        <v>890</v>
      </c>
      <c r="I256" s="165">
        <v>890</v>
      </c>
      <c r="J256" s="135" t="s">
        <v>740</v>
      </c>
      <c r="K256" s="136">
        <f t="shared" si="88"/>
        <v>191.5</v>
      </c>
      <c r="L256" s="137">
        <f t="shared" si="89"/>
        <v>0.27415891195418757</v>
      </c>
      <c r="M256" s="132" t="s">
        <v>548</v>
      </c>
      <c r="N256" s="138">
        <v>44328</v>
      </c>
      <c r="O256" s="54"/>
      <c r="P256" s="54"/>
      <c r="Q256" s="198"/>
      <c r="R256" s="37" t="s">
        <v>1064</v>
      </c>
      <c r="S256" s="54"/>
      <c r="T256" s="37"/>
      <c r="U256" s="54"/>
      <c r="V256" s="37"/>
      <c r="W256" s="54"/>
      <c r="X256" s="37"/>
      <c r="Y256" s="54"/>
      <c r="Z256" s="37"/>
      <c r="AA256" s="54"/>
      <c r="AB256" s="37"/>
      <c r="AC256" s="54"/>
      <c r="AD256" s="37"/>
    </row>
    <row r="257" spans="1:30" ht="12.75" customHeight="1">
      <c r="A257" s="160">
        <v>130</v>
      </c>
      <c r="B257" s="161">
        <v>42877</v>
      </c>
      <c r="C257" s="161"/>
      <c r="D257" s="162" t="s">
        <v>741</v>
      </c>
      <c r="E257" s="163" t="s">
        <v>546</v>
      </c>
      <c r="F257" s="163">
        <v>127.6</v>
      </c>
      <c r="G257" s="163"/>
      <c r="H257" s="163">
        <v>138</v>
      </c>
      <c r="I257" s="165">
        <v>190</v>
      </c>
      <c r="J257" s="135" t="s">
        <v>742</v>
      </c>
      <c r="K257" s="136">
        <f t="shared" si="88"/>
        <v>10.400000000000006</v>
      </c>
      <c r="L257" s="137">
        <f t="shared" si="89"/>
        <v>0.08150470219435742</v>
      </c>
      <c r="M257" s="132" t="s">
        <v>548</v>
      </c>
      <c r="N257" s="138">
        <v>43774</v>
      </c>
      <c r="O257" s="54"/>
      <c r="P257" s="54"/>
      <c r="Q257" s="198"/>
      <c r="R257" s="37" t="s">
        <v>1062</v>
      </c>
      <c r="S257" s="54"/>
      <c r="T257" s="37"/>
      <c r="U257" s="54"/>
      <c r="V257" s="37"/>
      <c r="W257" s="54"/>
      <c r="X257" s="37"/>
      <c r="Y257" s="54"/>
      <c r="Z257" s="37"/>
      <c r="AA257" s="54"/>
      <c r="AB257" s="37"/>
      <c r="AC257" s="54"/>
      <c r="AD257" s="37"/>
    </row>
    <row r="258" spans="1:30" ht="12.75" customHeight="1">
      <c r="A258" s="160">
        <v>131</v>
      </c>
      <c r="B258" s="161">
        <v>43158</v>
      </c>
      <c r="C258" s="161"/>
      <c r="D258" s="162" t="s">
        <v>743</v>
      </c>
      <c r="E258" s="163" t="s">
        <v>546</v>
      </c>
      <c r="F258" s="163">
        <v>317</v>
      </c>
      <c r="G258" s="163"/>
      <c r="H258" s="163">
        <v>382.5</v>
      </c>
      <c r="I258" s="165">
        <v>398</v>
      </c>
      <c r="J258" s="135" t="s">
        <v>744</v>
      </c>
      <c r="K258" s="136">
        <f t="shared" si="88"/>
        <v>65.5</v>
      </c>
      <c r="L258" s="137">
        <f t="shared" si="89"/>
        <v>0.20662460567823343</v>
      </c>
      <c r="M258" s="132" t="s">
        <v>548</v>
      </c>
      <c r="N258" s="138">
        <v>44238</v>
      </c>
      <c r="O258" s="54"/>
      <c r="P258" s="54"/>
      <c r="Q258" s="198"/>
      <c r="R258" s="37" t="s">
        <v>1062</v>
      </c>
      <c r="S258" s="54"/>
      <c r="T258" s="37"/>
      <c r="U258" s="54"/>
      <c r="V258" s="37"/>
      <c r="W258" s="54"/>
      <c r="X258" s="37"/>
      <c r="Y258" s="54"/>
      <c r="Z258" s="37"/>
      <c r="AA258" s="54"/>
      <c r="AB258" s="37"/>
      <c r="AC258" s="54"/>
      <c r="AD258" s="37"/>
    </row>
    <row r="259" spans="1:30" ht="12.75" customHeight="1">
      <c r="A259" s="173">
        <v>132</v>
      </c>
      <c r="B259" s="174">
        <v>43164</v>
      </c>
      <c r="C259" s="174"/>
      <c r="D259" s="175" t="s">
        <v>162</v>
      </c>
      <c r="E259" s="176" t="s">
        <v>546</v>
      </c>
      <c r="F259" s="171">
        <f>510-14.4</f>
        <v>495.6</v>
      </c>
      <c r="G259" s="176"/>
      <c r="H259" s="176">
        <v>350</v>
      </c>
      <c r="I259" s="177">
        <v>672</v>
      </c>
      <c r="J259" s="145" t="s">
        <v>745</v>
      </c>
      <c r="K259" s="146">
        <f t="shared" si="88"/>
        <v>-145.60000000000002</v>
      </c>
      <c r="L259" s="147">
        <f t="shared" si="89"/>
        <v>-0.2937853107344633</v>
      </c>
      <c r="M259" s="143" t="s">
        <v>558</v>
      </c>
      <c r="N259" s="140">
        <v>43887</v>
      </c>
      <c r="O259" s="54"/>
      <c r="P259" s="54"/>
      <c r="Q259" s="198"/>
      <c r="R259" s="37" t="s">
        <v>1064</v>
      </c>
      <c r="S259" s="54"/>
      <c r="T259" s="37"/>
      <c r="U259" s="54"/>
      <c r="V259" s="37"/>
      <c r="W259" s="54"/>
      <c r="X259" s="37"/>
      <c r="Y259" s="54"/>
      <c r="Z259" s="37"/>
      <c r="AA259" s="54"/>
      <c r="AB259" s="37"/>
      <c r="AC259" s="54"/>
      <c r="AD259" s="37"/>
    </row>
    <row r="260" spans="1:30" ht="12.75" customHeight="1">
      <c r="A260" s="173">
        <v>133</v>
      </c>
      <c r="B260" s="174">
        <v>43237</v>
      </c>
      <c r="C260" s="174"/>
      <c r="D260" s="175" t="s">
        <v>746</v>
      </c>
      <c r="E260" s="176" t="s">
        <v>546</v>
      </c>
      <c r="F260" s="171">
        <v>230.3</v>
      </c>
      <c r="G260" s="176"/>
      <c r="H260" s="176">
        <v>102.5</v>
      </c>
      <c r="I260" s="177">
        <v>348</v>
      </c>
      <c r="J260" s="145" t="s">
        <v>747</v>
      </c>
      <c r="K260" s="146">
        <f t="shared" si="88"/>
        <v>-127.80000000000001</v>
      </c>
      <c r="L260" s="147">
        <f t="shared" si="89"/>
        <v>-0.5549283543204516</v>
      </c>
      <c r="M260" s="143" t="s">
        <v>558</v>
      </c>
      <c r="N260" s="140">
        <v>43896</v>
      </c>
      <c r="O260" s="54"/>
      <c r="P260" s="54"/>
      <c r="Q260" s="198"/>
      <c r="R260" s="37" t="s">
        <v>1064</v>
      </c>
      <c r="S260" s="54"/>
      <c r="T260" s="37"/>
      <c r="U260" s="54"/>
      <c r="V260" s="37"/>
      <c r="W260" s="54"/>
      <c r="X260" s="37"/>
      <c r="Y260" s="54"/>
      <c r="Z260" s="37"/>
      <c r="AA260" s="54"/>
      <c r="AB260" s="37"/>
      <c r="AC260" s="54"/>
      <c r="AD260" s="37"/>
    </row>
    <row r="261" spans="1:30" ht="12.75" customHeight="1">
      <c r="A261" s="160">
        <v>134</v>
      </c>
      <c r="B261" s="161">
        <v>43258</v>
      </c>
      <c r="C261" s="161"/>
      <c r="D261" s="162" t="s">
        <v>423</v>
      </c>
      <c r="E261" s="163" t="s">
        <v>546</v>
      </c>
      <c r="F261" s="163">
        <f>342.5-5.1</f>
        <v>337.4</v>
      </c>
      <c r="G261" s="163"/>
      <c r="H261" s="163">
        <v>412.5</v>
      </c>
      <c r="I261" s="165">
        <v>439</v>
      </c>
      <c r="J261" s="135" t="s">
        <v>748</v>
      </c>
      <c r="K261" s="136">
        <f t="shared" si="88"/>
        <v>75.10000000000002</v>
      </c>
      <c r="L261" s="137">
        <f t="shared" si="89"/>
        <v>0.22258446947243635</v>
      </c>
      <c r="M261" s="132" t="s">
        <v>548</v>
      </c>
      <c r="N261" s="138">
        <v>44230</v>
      </c>
      <c r="O261" s="54"/>
      <c r="P261" s="54"/>
      <c r="Q261" s="198"/>
      <c r="R261" s="37" t="s">
        <v>1062</v>
      </c>
      <c r="S261" s="54"/>
      <c r="T261" s="37"/>
      <c r="U261" s="54"/>
      <c r="V261" s="37"/>
      <c r="W261" s="54"/>
      <c r="X261" s="37"/>
      <c r="Y261" s="54"/>
      <c r="Z261" s="37"/>
      <c r="AA261" s="54"/>
      <c r="AB261" s="37"/>
      <c r="AC261" s="54"/>
      <c r="AD261" s="37"/>
    </row>
    <row r="262" spans="1:30" ht="12.75" customHeight="1">
      <c r="A262" s="154">
        <v>135</v>
      </c>
      <c r="B262" s="153">
        <v>43285</v>
      </c>
      <c r="C262" s="153"/>
      <c r="D262" s="154" t="s">
        <v>56</v>
      </c>
      <c r="E262" s="155" t="s">
        <v>546</v>
      </c>
      <c r="F262" s="155">
        <f>127.5-5.53</f>
        <v>121.97</v>
      </c>
      <c r="G262" s="156"/>
      <c r="H262" s="156">
        <v>122.5</v>
      </c>
      <c r="I262" s="156">
        <v>170</v>
      </c>
      <c r="J262" s="157" t="s">
        <v>749</v>
      </c>
      <c r="K262" s="158">
        <f t="shared" si="88"/>
        <v>0.5300000000000011</v>
      </c>
      <c r="L262" s="159">
        <f t="shared" si="89"/>
        <v>0.004345330819053875</v>
      </c>
      <c r="M262" s="155" t="s">
        <v>565</v>
      </c>
      <c r="N262" s="153">
        <v>44431</v>
      </c>
      <c r="O262" s="54"/>
      <c r="P262" s="54"/>
      <c r="Q262" s="198"/>
      <c r="R262" s="37" t="s">
        <v>1064</v>
      </c>
      <c r="S262" s="54"/>
      <c r="T262" s="37"/>
      <c r="U262" s="54"/>
      <c r="V262" s="37"/>
      <c r="W262" s="54"/>
      <c r="X262" s="37"/>
      <c r="Y262" s="54"/>
      <c r="Z262" s="37"/>
      <c r="AA262" s="54"/>
      <c r="AB262" s="37"/>
      <c r="AC262" s="54"/>
      <c r="AD262" s="37"/>
    </row>
    <row r="263" spans="1:30" ht="12.75" customHeight="1">
      <c r="A263" s="173">
        <v>136</v>
      </c>
      <c r="B263" s="174">
        <v>43294</v>
      </c>
      <c r="C263" s="174"/>
      <c r="D263" s="175" t="s">
        <v>750</v>
      </c>
      <c r="E263" s="176" t="s">
        <v>546</v>
      </c>
      <c r="F263" s="171">
        <v>46.5</v>
      </c>
      <c r="G263" s="176"/>
      <c r="H263" s="176">
        <v>17</v>
      </c>
      <c r="I263" s="177">
        <v>59</v>
      </c>
      <c r="J263" s="145" t="s">
        <v>751</v>
      </c>
      <c r="K263" s="146">
        <f t="shared" si="88"/>
        <v>-29.5</v>
      </c>
      <c r="L263" s="147">
        <f t="shared" si="89"/>
        <v>-0.6344086021505376</v>
      </c>
      <c r="M263" s="143" t="s">
        <v>558</v>
      </c>
      <c r="N263" s="140">
        <v>43887</v>
      </c>
      <c r="O263" s="54"/>
      <c r="P263" s="54"/>
      <c r="Q263" s="198"/>
      <c r="R263" s="37" t="s">
        <v>1064</v>
      </c>
      <c r="S263" s="54"/>
      <c r="T263" s="37"/>
      <c r="U263" s="54"/>
      <c r="V263" s="37"/>
      <c r="W263" s="54"/>
      <c r="X263" s="37"/>
      <c r="Y263" s="54"/>
      <c r="Z263" s="37"/>
      <c r="AA263" s="54"/>
      <c r="AB263" s="37"/>
      <c r="AC263" s="54"/>
      <c r="AD263" s="37"/>
    </row>
    <row r="264" spans="1:30" ht="12.75" customHeight="1">
      <c r="A264" s="160">
        <v>137</v>
      </c>
      <c r="B264" s="161">
        <v>43396</v>
      </c>
      <c r="C264" s="161"/>
      <c r="D264" s="162" t="s">
        <v>407</v>
      </c>
      <c r="E264" s="163" t="s">
        <v>546</v>
      </c>
      <c r="F264" s="163">
        <v>156.5</v>
      </c>
      <c r="G264" s="163"/>
      <c r="H264" s="163">
        <v>207.5</v>
      </c>
      <c r="I264" s="165">
        <v>191</v>
      </c>
      <c r="J264" s="135" t="s">
        <v>632</v>
      </c>
      <c r="K264" s="136">
        <f t="shared" si="88"/>
        <v>51</v>
      </c>
      <c r="L264" s="137">
        <f t="shared" si="89"/>
        <v>0.3258785942492013</v>
      </c>
      <c r="M264" s="132" t="s">
        <v>548</v>
      </c>
      <c r="N264" s="138">
        <v>44369</v>
      </c>
      <c r="O264" s="54"/>
      <c r="P264" s="54"/>
      <c r="Q264" s="198"/>
      <c r="R264" s="37" t="s">
        <v>1064</v>
      </c>
      <c r="S264" s="54"/>
      <c r="T264" s="37"/>
      <c r="U264" s="54"/>
      <c r="V264" s="37"/>
      <c r="W264" s="54"/>
      <c r="X264" s="37"/>
      <c r="Y264" s="54"/>
      <c r="Z264" s="37"/>
      <c r="AA264" s="54"/>
      <c r="AB264" s="37"/>
      <c r="AC264" s="54"/>
      <c r="AD264" s="37"/>
    </row>
    <row r="265" spans="1:30" ht="12.75" customHeight="1">
      <c r="A265" s="160">
        <v>138</v>
      </c>
      <c r="B265" s="161">
        <v>43439</v>
      </c>
      <c r="C265" s="161"/>
      <c r="D265" s="162" t="s">
        <v>338</v>
      </c>
      <c r="E265" s="163" t="s">
        <v>546</v>
      </c>
      <c r="F265" s="163">
        <v>259.5</v>
      </c>
      <c r="G265" s="163"/>
      <c r="H265" s="163">
        <v>320</v>
      </c>
      <c r="I265" s="165">
        <v>320</v>
      </c>
      <c r="J265" s="135" t="s">
        <v>632</v>
      </c>
      <c r="K265" s="136">
        <f t="shared" si="88"/>
        <v>60.5</v>
      </c>
      <c r="L265" s="137">
        <f t="shared" si="89"/>
        <v>0.23314065510597304</v>
      </c>
      <c r="M265" s="132" t="s">
        <v>548</v>
      </c>
      <c r="N265" s="138">
        <v>44323</v>
      </c>
      <c r="O265" s="54"/>
      <c r="P265" s="54"/>
      <c r="Q265" s="198"/>
      <c r="R265" s="37" t="s">
        <v>1064</v>
      </c>
      <c r="S265" s="54"/>
      <c r="T265" s="37"/>
      <c r="U265" s="54"/>
      <c r="V265" s="37"/>
      <c r="W265" s="54"/>
      <c r="X265" s="37"/>
      <c r="Y265" s="54"/>
      <c r="Z265" s="37"/>
      <c r="AA265" s="54"/>
      <c r="AB265" s="37"/>
      <c r="AC265" s="54"/>
      <c r="AD265" s="37"/>
    </row>
    <row r="266" spans="1:30" ht="12.75" customHeight="1">
      <c r="A266" s="173">
        <v>139</v>
      </c>
      <c r="B266" s="174">
        <v>43439</v>
      </c>
      <c r="C266" s="174"/>
      <c r="D266" s="175" t="s">
        <v>752</v>
      </c>
      <c r="E266" s="176" t="s">
        <v>546</v>
      </c>
      <c r="F266" s="176">
        <v>715</v>
      </c>
      <c r="G266" s="176"/>
      <c r="H266" s="176">
        <v>445</v>
      </c>
      <c r="I266" s="177">
        <v>840</v>
      </c>
      <c r="J266" s="145" t="s">
        <v>753</v>
      </c>
      <c r="K266" s="146">
        <f t="shared" si="88"/>
        <v>-270</v>
      </c>
      <c r="L266" s="147">
        <f t="shared" si="89"/>
        <v>-0.3776223776223776</v>
      </c>
      <c r="M266" s="143" t="s">
        <v>558</v>
      </c>
      <c r="N266" s="140">
        <v>43800</v>
      </c>
      <c r="O266" s="54"/>
      <c r="P266" s="54"/>
      <c r="Q266" s="198"/>
      <c r="R266" s="37" t="s">
        <v>1064</v>
      </c>
      <c r="S266" s="54"/>
      <c r="T266" s="37"/>
      <c r="U266" s="54"/>
      <c r="V266" s="37"/>
      <c r="W266" s="54"/>
      <c r="X266" s="37"/>
      <c r="Y266" s="54"/>
      <c r="Z266" s="37"/>
      <c r="AA266" s="54"/>
      <c r="AB266" s="37"/>
      <c r="AC266" s="54"/>
      <c r="AD266" s="37"/>
    </row>
    <row r="267" spans="1:30" ht="12.75" customHeight="1">
      <c r="A267" s="160">
        <v>140</v>
      </c>
      <c r="B267" s="161">
        <v>43469</v>
      </c>
      <c r="C267" s="161"/>
      <c r="D267" s="162" t="s">
        <v>176</v>
      </c>
      <c r="E267" s="163" t="s">
        <v>546</v>
      </c>
      <c r="F267" s="163">
        <v>875</v>
      </c>
      <c r="G267" s="163"/>
      <c r="H267" s="163">
        <v>1165</v>
      </c>
      <c r="I267" s="165">
        <v>1185</v>
      </c>
      <c r="J267" s="135" t="s">
        <v>754</v>
      </c>
      <c r="K267" s="136">
        <f t="shared" si="88"/>
        <v>290</v>
      </c>
      <c r="L267" s="137">
        <f t="shared" si="89"/>
        <v>0.3314285714285714</v>
      </c>
      <c r="M267" s="132" t="s">
        <v>548</v>
      </c>
      <c r="N267" s="138">
        <v>43847</v>
      </c>
      <c r="O267" s="54"/>
      <c r="P267" s="54"/>
      <c r="Q267" s="198"/>
      <c r="R267" s="37" t="s">
        <v>1064</v>
      </c>
      <c r="S267" s="54"/>
      <c r="T267" s="37"/>
      <c r="U267" s="54"/>
      <c r="V267" s="37"/>
      <c r="W267" s="54"/>
      <c r="X267" s="37"/>
      <c r="Y267" s="54"/>
      <c r="Z267" s="37"/>
      <c r="AA267" s="54"/>
      <c r="AB267" s="37"/>
      <c r="AC267" s="54"/>
      <c r="AD267" s="37"/>
    </row>
    <row r="268" spans="1:30" ht="12.75" customHeight="1">
      <c r="A268" s="160">
        <v>141</v>
      </c>
      <c r="B268" s="161">
        <v>43559</v>
      </c>
      <c r="C268" s="161"/>
      <c r="D268" s="162" t="s">
        <v>356</v>
      </c>
      <c r="E268" s="163" t="s">
        <v>546</v>
      </c>
      <c r="F268" s="163">
        <f>387-14.63</f>
        <v>372.37</v>
      </c>
      <c r="G268" s="163"/>
      <c r="H268" s="163">
        <v>490</v>
      </c>
      <c r="I268" s="165">
        <v>490</v>
      </c>
      <c r="J268" s="135" t="s">
        <v>632</v>
      </c>
      <c r="K268" s="136">
        <f t="shared" si="88"/>
        <v>117.63</v>
      </c>
      <c r="L268" s="137">
        <f t="shared" si="89"/>
        <v>0.3158954803018503</v>
      </c>
      <c r="M268" s="132" t="s">
        <v>548</v>
      </c>
      <c r="N268" s="138">
        <v>43850</v>
      </c>
      <c r="O268" s="54"/>
      <c r="P268" s="54"/>
      <c r="Q268" s="198"/>
      <c r="R268" s="37" t="s">
        <v>1064</v>
      </c>
      <c r="S268" s="54"/>
      <c r="T268" s="37"/>
      <c r="U268" s="54"/>
      <c r="V268" s="37"/>
      <c r="W268" s="54"/>
      <c r="X268" s="37"/>
      <c r="Y268" s="54"/>
      <c r="Z268" s="37"/>
      <c r="AA268" s="54"/>
      <c r="AB268" s="37"/>
      <c r="AC268" s="54"/>
      <c r="AD268" s="37"/>
    </row>
    <row r="269" spans="1:30" ht="12.75" customHeight="1">
      <c r="A269" s="173">
        <v>142</v>
      </c>
      <c r="B269" s="174">
        <v>43578</v>
      </c>
      <c r="C269" s="174"/>
      <c r="D269" s="175" t="s">
        <v>755</v>
      </c>
      <c r="E269" s="176" t="s">
        <v>557</v>
      </c>
      <c r="F269" s="176">
        <v>220</v>
      </c>
      <c r="G269" s="176"/>
      <c r="H269" s="176">
        <v>127.5</v>
      </c>
      <c r="I269" s="177">
        <v>284</v>
      </c>
      <c r="J269" s="145" t="s">
        <v>756</v>
      </c>
      <c r="K269" s="146">
        <f t="shared" si="88"/>
        <v>-92.5</v>
      </c>
      <c r="L269" s="147">
        <f t="shared" si="89"/>
        <v>-0.42045454545454547</v>
      </c>
      <c r="M269" s="143" t="s">
        <v>558</v>
      </c>
      <c r="N269" s="140">
        <v>43896</v>
      </c>
      <c r="O269" s="54"/>
      <c r="P269" s="54"/>
      <c r="Q269" s="198"/>
      <c r="R269" s="37" t="s">
        <v>1064</v>
      </c>
      <c r="S269" s="54"/>
      <c r="T269" s="37"/>
      <c r="U269" s="54"/>
      <c r="V269" s="37"/>
      <c r="W269" s="54"/>
      <c r="X269" s="37"/>
      <c r="Y269" s="54"/>
      <c r="Z269" s="37"/>
      <c r="AA269" s="54"/>
      <c r="AB269" s="37"/>
      <c r="AC269" s="54"/>
      <c r="AD269" s="37"/>
    </row>
    <row r="270" spans="1:30" ht="12.75" customHeight="1">
      <c r="A270" s="160">
        <v>143</v>
      </c>
      <c r="B270" s="161">
        <v>43622</v>
      </c>
      <c r="C270" s="161"/>
      <c r="D270" s="162" t="s">
        <v>461</v>
      </c>
      <c r="E270" s="163" t="s">
        <v>557</v>
      </c>
      <c r="F270" s="163">
        <v>332.8</v>
      </c>
      <c r="G270" s="163"/>
      <c r="H270" s="163">
        <v>405</v>
      </c>
      <c r="I270" s="165">
        <v>419</v>
      </c>
      <c r="J270" s="135" t="s">
        <v>757</v>
      </c>
      <c r="K270" s="136">
        <f t="shared" si="88"/>
        <v>72.19999999999999</v>
      </c>
      <c r="L270" s="137">
        <f t="shared" si="89"/>
        <v>0.21694711538461534</v>
      </c>
      <c r="M270" s="132" t="s">
        <v>548</v>
      </c>
      <c r="N270" s="138">
        <v>43860</v>
      </c>
      <c r="O270" s="54"/>
      <c r="P270" s="54"/>
      <c r="Q270" s="198"/>
      <c r="R270" s="37" t="s">
        <v>1062</v>
      </c>
      <c r="S270" s="54"/>
      <c r="T270" s="37"/>
      <c r="U270" s="54"/>
      <c r="V270" s="37"/>
      <c r="W270" s="54"/>
      <c r="X270" s="37"/>
      <c r="Y270" s="54"/>
      <c r="Z270" s="37"/>
      <c r="AA270" s="54"/>
      <c r="AB270" s="37"/>
      <c r="AC270" s="54"/>
      <c r="AD270" s="37"/>
    </row>
    <row r="271" spans="1:30" ht="12.75" customHeight="1">
      <c r="A271" s="154">
        <v>144</v>
      </c>
      <c r="B271" s="153">
        <v>43641</v>
      </c>
      <c r="C271" s="153"/>
      <c r="D271" s="154" t="s">
        <v>168</v>
      </c>
      <c r="E271" s="155" t="s">
        <v>546</v>
      </c>
      <c r="F271" s="155">
        <v>386</v>
      </c>
      <c r="G271" s="156"/>
      <c r="H271" s="156">
        <v>395</v>
      </c>
      <c r="I271" s="156">
        <v>452</v>
      </c>
      <c r="J271" s="157" t="s">
        <v>758</v>
      </c>
      <c r="K271" s="158">
        <f t="shared" si="88"/>
        <v>9</v>
      </c>
      <c r="L271" s="159">
        <f t="shared" si="89"/>
        <v>0.023316062176165803</v>
      </c>
      <c r="M271" s="155" t="s">
        <v>565</v>
      </c>
      <c r="N271" s="153">
        <v>43868</v>
      </c>
      <c r="O271" s="54"/>
      <c r="P271" s="54"/>
      <c r="Q271" s="198"/>
      <c r="R271" s="37" t="s">
        <v>1062</v>
      </c>
      <c r="S271" s="54"/>
      <c r="T271" s="37"/>
      <c r="U271" s="54"/>
      <c r="V271" s="37"/>
      <c r="W271" s="54"/>
      <c r="X271" s="37"/>
      <c r="Y271" s="54"/>
      <c r="Z271" s="37"/>
      <c r="AA271" s="54"/>
      <c r="AB271" s="37"/>
      <c r="AC271" s="54"/>
      <c r="AD271" s="37"/>
    </row>
    <row r="272" spans="1:30" ht="12.75" customHeight="1">
      <c r="A272" s="154">
        <v>145</v>
      </c>
      <c r="B272" s="153">
        <v>43707</v>
      </c>
      <c r="C272" s="153"/>
      <c r="D272" s="154" t="s">
        <v>143</v>
      </c>
      <c r="E272" s="155" t="s">
        <v>546</v>
      </c>
      <c r="F272" s="155">
        <v>137.5</v>
      </c>
      <c r="G272" s="156"/>
      <c r="H272" s="156">
        <v>138.5</v>
      </c>
      <c r="I272" s="156">
        <v>190</v>
      </c>
      <c r="J272" s="157" t="s">
        <v>759</v>
      </c>
      <c r="K272" s="158">
        <f t="shared" si="88"/>
        <v>1</v>
      </c>
      <c r="L272" s="159">
        <f t="shared" si="89"/>
        <v>0.007272727272727273</v>
      </c>
      <c r="M272" s="155" t="s">
        <v>565</v>
      </c>
      <c r="N272" s="153">
        <v>44432</v>
      </c>
      <c r="O272" s="54"/>
      <c r="P272" s="54"/>
      <c r="Q272" s="198"/>
      <c r="R272" s="37" t="s">
        <v>1064</v>
      </c>
      <c r="S272" s="54"/>
      <c r="T272" s="37"/>
      <c r="U272" s="54"/>
      <c r="V272" s="37"/>
      <c r="W272" s="54"/>
      <c r="X272" s="37"/>
      <c r="Y272" s="54"/>
      <c r="Z272" s="37"/>
      <c r="AA272" s="54"/>
      <c r="AB272" s="37"/>
      <c r="AC272" s="54"/>
      <c r="AD272" s="37"/>
    </row>
    <row r="273" spans="1:30" ht="12.75" customHeight="1">
      <c r="A273" s="160">
        <v>146</v>
      </c>
      <c r="B273" s="161">
        <v>43731</v>
      </c>
      <c r="C273" s="161"/>
      <c r="D273" s="162" t="s">
        <v>416</v>
      </c>
      <c r="E273" s="163" t="s">
        <v>546</v>
      </c>
      <c r="F273" s="163">
        <v>235</v>
      </c>
      <c r="G273" s="163"/>
      <c r="H273" s="163">
        <v>295</v>
      </c>
      <c r="I273" s="165">
        <v>296</v>
      </c>
      <c r="J273" s="135" t="s">
        <v>760</v>
      </c>
      <c r="K273" s="136">
        <f t="shared" si="88"/>
        <v>60</v>
      </c>
      <c r="L273" s="137">
        <f t="shared" si="89"/>
        <v>0.2553191489361702</v>
      </c>
      <c r="M273" s="132" t="s">
        <v>548</v>
      </c>
      <c r="N273" s="138">
        <v>43844</v>
      </c>
      <c r="O273" s="54"/>
      <c r="P273" s="54"/>
      <c r="Q273" s="198"/>
      <c r="R273" s="37" t="s">
        <v>1062</v>
      </c>
      <c r="S273" s="54"/>
      <c r="T273" s="37"/>
      <c r="U273" s="54"/>
      <c r="V273" s="37"/>
      <c r="W273" s="54"/>
      <c r="X273" s="37"/>
      <c r="Y273" s="54"/>
      <c r="Z273" s="37"/>
      <c r="AA273" s="54"/>
      <c r="AB273" s="37"/>
      <c r="AC273" s="54"/>
      <c r="AD273" s="37"/>
    </row>
    <row r="274" spans="1:30" ht="12.75" customHeight="1">
      <c r="A274" s="160">
        <v>147</v>
      </c>
      <c r="B274" s="161">
        <v>43752</v>
      </c>
      <c r="C274" s="161"/>
      <c r="D274" s="162" t="s">
        <v>761</v>
      </c>
      <c r="E274" s="163" t="s">
        <v>546</v>
      </c>
      <c r="F274" s="163">
        <v>277.5</v>
      </c>
      <c r="G274" s="163"/>
      <c r="H274" s="163">
        <v>333</v>
      </c>
      <c r="I274" s="165">
        <v>333</v>
      </c>
      <c r="J274" s="135" t="s">
        <v>762</v>
      </c>
      <c r="K274" s="136">
        <f t="shared" si="88"/>
        <v>55.5</v>
      </c>
      <c r="L274" s="137">
        <f t="shared" si="89"/>
        <v>0.2</v>
      </c>
      <c r="M274" s="132" t="s">
        <v>548</v>
      </c>
      <c r="N274" s="138">
        <v>43846</v>
      </c>
      <c r="O274" s="54"/>
      <c r="P274" s="54"/>
      <c r="Q274" s="198"/>
      <c r="R274" s="37" t="s">
        <v>1064</v>
      </c>
      <c r="S274" s="54"/>
      <c r="T274" s="37"/>
      <c r="U274" s="54"/>
      <c r="V274" s="37"/>
      <c r="W274" s="54"/>
      <c r="X274" s="37"/>
      <c r="Y274" s="54"/>
      <c r="Z274" s="37"/>
      <c r="AA274" s="54"/>
      <c r="AB274" s="37"/>
      <c r="AC274" s="54"/>
      <c r="AD274" s="37"/>
    </row>
    <row r="275" spans="1:30" ht="12.75" customHeight="1">
      <c r="A275" s="160">
        <v>148</v>
      </c>
      <c r="B275" s="161">
        <v>43752</v>
      </c>
      <c r="C275" s="161"/>
      <c r="D275" s="162" t="s">
        <v>763</v>
      </c>
      <c r="E275" s="163" t="s">
        <v>546</v>
      </c>
      <c r="F275" s="163">
        <v>930</v>
      </c>
      <c r="G275" s="163"/>
      <c r="H275" s="163">
        <v>1165</v>
      </c>
      <c r="I275" s="165">
        <v>1200</v>
      </c>
      <c r="J275" s="135" t="s">
        <v>764</v>
      </c>
      <c r="K275" s="136">
        <f t="shared" si="88"/>
        <v>235</v>
      </c>
      <c r="L275" s="137">
        <f t="shared" si="89"/>
        <v>0.25268817204301075</v>
      </c>
      <c r="M275" s="132" t="s">
        <v>548</v>
      </c>
      <c r="N275" s="138">
        <v>43847</v>
      </c>
      <c r="O275" s="54"/>
      <c r="P275" s="54"/>
      <c r="Q275" s="198"/>
      <c r="R275" s="37" t="s">
        <v>1062</v>
      </c>
      <c r="S275" s="54"/>
      <c r="T275" s="37"/>
      <c r="U275" s="54"/>
      <c r="V275" s="37"/>
      <c r="W275" s="54"/>
      <c r="X275" s="37"/>
      <c r="Y275" s="54"/>
      <c r="Z275" s="37"/>
      <c r="AA275" s="54"/>
      <c r="AB275" s="37"/>
      <c r="AC275" s="54"/>
      <c r="AD275" s="37"/>
    </row>
    <row r="276" spans="1:30" ht="12.75" customHeight="1">
      <c r="A276" s="160">
        <v>149</v>
      </c>
      <c r="B276" s="161">
        <v>43753</v>
      </c>
      <c r="C276" s="161"/>
      <c r="D276" s="162" t="s">
        <v>765</v>
      </c>
      <c r="E276" s="163" t="s">
        <v>546</v>
      </c>
      <c r="F276" s="133">
        <v>111</v>
      </c>
      <c r="G276" s="163"/>
      <c r="H276" s="163">
        <v>141</v>
      </c>
      <c r="I276" s="165">
        <v>141</v>
      </c>
      <c r="J276" s="135" t="s">
        <v>766</v>
      </c>
      <c r="K276" s="136">
        <f t="shared" si="88"/>
        <v>30</v>
      </c>
      <c r="L276" s="137">
        <f t="shared" si="89"/>
        <v>0.2702702702702703</v>
      </c>
      <c r="M276" s="132" t="s">
        <v>548</v>
      </c>
      <c r="N276" s="138">
        <v>44328</v>
      </c>
      <c r="O276" s="54"/>
      <c r="P276" s="54"/>
      <c r="Q276" s="198"/>
      <c r="R276" s="37" t="s">
        <v>1062</v>
      </c>
      <c r="S276" s="54"/>
      <c r="T276" s="37"/>
      <c r="U276" s="54"/>
      <c r="V276" s="37"/>
      <c r="W276" s="54"/>
      <c r="X276" s="37"/>
      <c r="Y276" s="54"/>
      <c r="Z276" s="37"/>
      <c r="AA276" s="54"/>
      <c r="AB276" s="37"/>
      <c r="AC276" s="54"/>
      <c r="AD276" s="37"/>
    </row>
    <row r="277" spans="1:30" ht="12.75" customHeight="1">
      <c r="A277" s="160">
        <v>150</v>
      </c>
      <c r="B277" s="161">
        <v>43753</v>
      </c>
      <c r="C277" s="161"/>
      <c r="D277" s="162" t="s">
        <v>767</v>
      </c>
      <c r="E277" s="163" t="s">
        <v>546</v>
      </c>
      <c r="F277" s="133">
        <v>296</v>
      </c>
      <c r="G277" s="163"/>
      <c r="H277" s="163">
        <v>370</v>
      </c>
      <c r="I277" s="165">
        <v>370</v>
      </c>
      <c r="J277" s="135" t="s">
        <v>632</v>
      </c>
      <c r="K277" s="136">
        <f aca="true" t="shared" si="90" ref="K277:K302">H277-F277</f>
        <v>74</v>
      </c>
      <c r="L277" s="137">
        <f aca="true" t="shared" si="91" ref="L277:L302">K277/F277</f>
        <v>0.25</v>
      </c>
      <c r="M277" s="132" t="s">
        <v>548</v>
      </c>
      <c r="N277" s="138">
        <v>43853</v>
      </c>
      <c r="O277" s="54"/>
      <c r="P277" s="54"/>
      <c r="Q277" s="198"/>
      <c r="R277" s="37" t="s">
        <v>1062</v>
      </c>
      <c r="S277" s="54"/>
      <c r="T277" s="37"/>
      <c r="U277" s="54"/>
      <c r="V277" s="37"/>
      <c r="W277" s="54"/>
      <c r="X277" s="37"/>
      <c r="Y277" s="54"/>
      <c r="Z277" s="37"/>
      <c r="AA277" s="54"/>
      <c r="AB277" s="37"/>
      <c r="AC277" s="54"/>
      <c r="AD277" s="37"/>
    </row>
    <row r="278" spans="1:30" ht="12.75" customHeight="1">
      <c r="A278" s="160">
        <v>151</v>
      </c>
      <c r="B278" s="161">
        <v>43754</v>
      </c>
      <c r="C278" s="161"/>
      <c r="D278" s="162" t="s">
        <v>768</v>
      </c>
      <c r="E278" s="163" t="s">
        <v>546</v>
      </c>
      <c r="F278" s="133">
        <v>300</v>
      </c>
      <c r="G278" s="163"/>
      <c r="H278" s="163">
        <v>382.5</v>
      </c>
      <c r="I278" s="165">
        <v>344</v>
      </c>
      <c r="J278" s="135" t="s">
        <v>769</v>
      </c>
      <c r="K278" s="136">
        <f t="shared" si="90"/>
        <v>82.5</v>
      </c>
      <c r="L278" s="137">
        <f t="shared" si="91"/>
        <v>0.275</v>
      </c>
      <c r="M278" s="132" t="s">
        <v>548</v>
      </c>
      <c r="N278" s="138">
        <v>44238</v>
      </c>
      <c r="O278" s="54"/>
      <c r="P278" s="54"/>
      <c r="Q278" s="198"/>
      <c r="R278" s="37" t="s">
        <v>1062</v>
      </c>
      <c r="S278" s="54"/>
      <c r="T278" s="37"/>
      <c r="U278" s="54"/>
      <c r="V278" s="37"/>
      <c r="W278" s="54"/>
      <c r="X278" s="37"/>
      <c r="Y278" s="54"/>
      <c r="Z278" s="37"/>
      <c r="AA278" s="54"/>
      <c r="AB278" s="37"/>
      <c r="AC278" s="54"/>
      <c r="AD278" s="37"/>
    </row>
    <row r="279" spans="1:30" ht="12.75" customHeight="1">
      <c r="A279" s="160">
        <v>152</v>
      </c>
      <c r="B279" s="161">
        <v>43832</v>
      </c>
      <c r="C279" s="161"/>
      <c r="D279" s="162" t="s">
        <v>770</v>
      </c>
      <c r="E279" s="163" t="s">
        <v>546</v>
      </c>
      <c r="F279" s="133">
        <v>495</v>
      </c>
      <c r="G279" s="163"/>
      <c r="H279" s="163">
        <v>595</v>
      </c>
      <c r="I279" s="165">
        <v>590</v>
      </c>
      <c r="J279" s="135" t="s">
        <v>568</v>
      </c>
      <c r="K279" s="136">
        <f t="shared" si="90"/>
        <v>100</v>
      </c>
      <c r="L279" s="137">
        <f t="shared" si="91"/>
        <v>0.20202020202020202</v>
      </c>
      <c r="M279" s="132" t="s">
        <v>548</v>
      </c>
      <c r="N279" s="138">
        <v>44589</v>
      </c>
      <c r="O279" s="54"/>
      <c r="P279" s="54"/>
      <c r="Q279" s="198"/>
      <c r="R279" s="37" t="s">
        <v>1062</v>
      </c>
      <c r="S279" s="54"/>
      <c r="T279" s="37"/>
      <c r="U279" s="54"/>
      <c r="V279" s="37"/>
      <c r="W279" s="54"/>
      <c r="X279" s="37"/>
      <c r="Y279" s="54"/>
      <c r="Z279" s="37"/>
      <c r="AA279" s="54"/>
      <c r="AB279" s="37"/>
      <c r="AC279" s="54"/>
      <c r="AD279" s="37"/>
    </row>
    <row r="280" spans="1:30" ht="12.75" customHeight="1">
      <c r="A280" s="160">
        <v>153</v>
      </c>
      <c r="B280" s="161">
        <v>43966</v>
      </c>
      <c r="C280" s="161"/>
      <c r="D280" s="162" t="s">
        <v>74</v>
      </c>
      <c r="E280" s="163" t="s">
        <v>546</v>
      </c>
      <c r="F280" s="133">
        <v>67.5</v>
      </c>
      <c r="G280" s="163"/>
      <c r="H280" s="163">
        <v>86</v>
      </c>
      <c r="I280" s="165">
        <v>86</v>
      </c>
      <c r="J280" s="135" t="s">
        <v>771</v>
      </c>
      <c r="K280" s="136">
        <f t="shared" si="90"/>
        <v>18.5</v>
      </c>
      <c r="L280" s="137">
        <f t="shared" si="91"/>
        <v>0.2740740740740741</v>
      </c>
      <c r="M280" s="132" t="s">
        <v>548</v>
      </c>
      <c r="N280" s="138">
        <v>44008</v>
      </c>
      <c r="O280" s="54"/>
      <c r="P280" s="54"/>
      <c r="Q280" s="198"/>
      <c r="R280" s="37" t="s">
        <v>1062</v>
      </c>
      <c r="S280" s="54"/>
      <c r="T280" s="37"/>
      <c r="U280" s="54"/>
      <c r="V280" s="37"/>
      <c r="W280" s="54"/>
      <c r="X280" s="37"/>
      <c r="Y280" s="54"/>
      <c r="Z280" s="37"/>
      <c r="AA280" s="54"/>
      <c r="AB280" s="37"/>
      <c r="AC280" s="54"/>
      <c r="AD280" s="37"/>
    </row>
    <row r="281" spans="1:30" ht="12.75" customHeight="1">
      <c r="A281" s="160">
        <v>154</v>
      </c>
      <c r="B281" s="161">
        <v>44035</v>
      </c>
      <c r="C281" s="161"/>
      <c r="D281" s="162" t="s">
        <v>460</v>
      </c>
      <c r="E281" s="163" t="s">
        <v>546</v>
      </c>
      <c r="F281" s="133">
        <v>231</v>
      </c>
      <c r="G281" s="163"/>
      <c r="H281" s="163">
        <v>281</v>
      </c>
      <c r="I281" s="165">
        <v>281</v>
      </c>
      <c r="J281" s="135" t="s">
        <v>632</v>
      </c>
      <c r="K281" s="136">
        <f t="shared" si="90"/>
        <v>50</v>
      </c>
      <c r="L281" s="137">
        <f t="shared" si="91"/>
        <v>0.21645021645021645</v>
      </c>
      <c r="M281" s="132" t="s">
        <v>548</v>
      </c>
      <c r="N281" s="138">
        <v>44358</v>
      </c>
      <c r="O281" s="54"/>
      <c r="P281" s="54"/>
      <c r="Q281" s="198"/>
      <c r="R281" s="37" t="s">
        <v>1062</v>
      </c>
      <c r="S281" s="54"/>
      <c r="T281" s="37"/>
      <c r="U281" s="54"/>
      <c r="V281" s="37"/>
      <c r="W281" s="54"/>
      <c r="X281" s="37"/>
      <c r="Y281" s="54"/>
      <c r="Z281" s="37"/>
      <c r="AA281" s="54"/>
      <c r="AB281" s="37"/>
      <c r="AC281" s="54"/>
      <c r="AD281" s="37"/>
    </row>
    <row r="282" spans="1:30" ht="12.75" customHeight="1">
      <c r="A282" s="160">
        <v>155</v>
      </c>
      <c r="B282" s="161">
        <v>44092</v>
      </c>
      <c r="C282" s="161"/>
      <c r="D282" s="162" t="s">
        <v>141</v>
      </c>
      <c r="E282" s="163" t="s">
        <v>546</v>
      </c>
      <c r="F282" s="163">
        <v>206</v>
      </c>
      <c r="G282" s="163"/>
      <c r="H282" s="163">
        <v>248</v>
      </c>
      <c r="I282" s="165">
        <v>248</v>
      </c>
      <c r="J282" s="135" t="s">
        <v>632</v>
      </c>
      <c r="K282" s="136">
        <f t="shared" si="90"/>
        <v>42</v>
      </c>
      <c r="L282" s="137">
        <f t="shared" si="91"/>
        <v>0.20388349514563106</v>
      </c>
      <c r="M282" s="132" t="s">
        <v>548</v>
      </c>
      <c r="N282" s="138">
        <v>44214</v>
      </c>
      <c r="O282" s="54"/>
      <c r="P282" s="54"/>
      <c r="Q282" s="198"/>
      <c r="R282" s="37" t="s">
        <v>1062</v>
      </c>
      <c r="S282" s="54"/>
      <c r="T282" s="37"/>
      <c r="U282" s="54"/>
      <c r="V282" s="37"/>
      <c r="W282" s="54"/>
      <c r="X282" s="37"/>
      <c r="Y282" s="54"/>
      <c r="Z282" s="37"/>
      <c r="AA282" s="54"/>
      <c r="AB282" s="37"/>
      <c r="AC282" s="54"/>
      <c r="AD282" s="37"/>
    </row>
    <row r="283" spans="1:30" ht="12.75" customHeight="1">
      <c r="A283" s="160">
        <v>156</v>
      </c>
      <c r="B283" s="161">
        <v>44140</v>
      </c>
      <c r="C283" s="161"/>
      <c r="D283" s="162" t="s">
        <v>141</v>
      </c>
      <c r="E283" s="163" t="s">
        <v>546</v>
      </c>
      <c r="F283" s="163">
        <v>182.5</v>
      </c>
      <c r="G283" s="163"/>
      <c r="H283" s="163">
        <v>248</v>
      </c>
      <c r="I283" s="165">
        <v>248</v>
      </c>
      <c r="J283" s="135" t="s">
        <v>632</v>
      </c>
      <c r="K283" s="136">
        <f t="shared" si="90"/>
        <v>65.5</v>
      </c>
      <c r="L283" s="137">
        <f t="shared" si="91"/>
        <v>0.3589041095890411</v>
      </c>
      <c r="M283" s="132" t="s">
        <v>548</v>
      </c>
      <c r="N283" s="138">
        <v>44214</v>
      </c>
      <c r="O283" s="54"/>
      <c r="P283" s="54"/>
      <c r="Q283" s="198"/>
      <c r="R283" s="37" t="s">
        <v>1062</v>
      </c>
      <c r="S283" s="54"/>
      <c r="T283" s="37"/>
      <c r="U283" s="54"/>
      <c r="V283" s="37"/>
      <c r="W283" s="54"/>
      <c r="X283" s="37"/>
      <c r="Y283" s="54"/>
      <c r="Z283" s="37"/>
      <c r="AA283" s="54"/>
      <c r="AB283" s="37"/>
      <c r="AC283" s="54"/>
      <c r="AD283" s="37"/>
    </row>
    <row r="284" spans="1:30" ht="12.75" customHeight="1">
      <c r="A284" s="160">
        <v>157</v>
      </c>
      <c r="B284" s="161">
        <v>44140</v>
      </c>
      <c r="C284" s="161"/>
      <c r="D284" s="162" t="s">
        <v>338</v>
      </c>
      <c r="E284" s="163" t="s">
        <v>546</v>
      </c>
      <c r="F284" s="163">
        <v>247.5</v>
      </c>
      <c r="G284" s="163"/>
      <c r="H284" s="163">
        <v>320</v>
      </c>
      <c r="I284" s="165">
        <v>320</v>
      </c>
      <c r="J284" s="135" t="s">
        <v>632</v>
      </c>
      <c r="K284" s="136">
        <f t="shared" si="90"/>
        <v>72.5</v>
      </c>
      <c r="L284" s="137">
        <f t="shared" si="91"/>
        <v>0.29292929292929293</v>
      </c>
      <c r="M284" s="132" t="s">
        <v>548</v>
      </c>
      <c r="N284" s="138">
        <v>44323</v>
      </c>
      <c r="O284" s="54"/>
      <c r="P284" s="54"/>
      <c r="Q284" s="198"/>
      <c r="R284" s="37" t="s">
        <v>1062</v>
      </c>
      <c r="S284" s="54"/>
      <c r="T284" s="37"/>
      <c r="U284" s="54"/>
      <c r="V284" s="37"/>
      <c r="W284" s="54"/>
      <c r="X284" s="37"/>
      <c r="Y284" s="54"/>
      <c r="Z284" s="37"/>
      <c r="AA284" s="54"/>
      <c r="AB284" s="37"/>
      <c r="AC284" s="54"/>
      <c r="AD284" s="37"/>
    </row>
    <row r="285" spans="1:30" ht="12.75" customHeight="1">
      <c r="A285" s="160">
        <v>158</v>
      </c>
      <c r="B285" s="161">
        <v>44140</v>
      </c>
      <c r="C285" s="161"/>
      <c r="D285" s="162" t="s">
        <v>199</v>
      </c>
      <c r="E285" s="163" t="s">
        <v>546</v>
      </c>
      <c r="F285" s="133">
        <v>925</v>
      </c>
      <c r="G285" s="163"/>
      <c r="H285" s="163">
        <v>1095</v>
      </c>
      <c r="I285" s="165">
        <v>1093</v>
      </c>
      <c r="J285" s="135" t="s">
        <v>772</v>
      </c>
      <c r="K285" s="136">
        <f t="shared" si="90"/>
        <v>170</v>
      </c>
      <c r="L285" s="137">
        <f t="shared" si="91"/>
        <v>0.1837837837837838</v>
      </c>
      <c r="M285" s="132" t="s">
        <v>548</v>
      </c>
      <c r="N285" s="138">
        <v>44201</v>
      </c>
      <c r="O285" s="54"/>
      <c r="P285" s="54"/>
      <c r="Q285" s="198"/>
      <c r="R285" s="37" t="s">
        <v>1062</v>
      </c>
      <c r="S285" s="54"/>
      <c r="T285" s="37"/>
      <c r="U285" s="54"/>
      <c r="V285" s="37"/>
      <c r="W285" s="54"/>
      <c r="X285" s="37"/>
      <c r="Y285" s="54"/>
      <c r="Z285" s="37"/>
      <c r="AA285" s="54"/>
      <c r="AB285" s="37"/>
      <c r="AC285" s="54"/>
      <c r="AD285" s="37"/>
    </row>
    <row r="286" spans="1:30" ht="12.75" customHeight="1">
      <c r="A286" s="160">
        <v>159</v>
      </c>
      <c r="B286" s="161">
        <v>44140</v>
      </c>
      <c r="C286" s="161"/>
      <c r="D286" s="162" t="s">
        <v>356</v>
      </c>
      <c r="E286" s="163" t="s">
        <v>546</v>
      </c>
      <c r="F286" s="133">
        <v>332.5</v>
      </c>
      <c r="G286" s="163"/>
      <c r="H286" s="163">
        <v>393</v>
      </c>
      <c r="I286" s="165">
        <v>406</v>
      </c>
      <c r="J286" s="135" t="s">
        <v>773</v>
      </c>
      <c r="K286" s="136">
        <f t="shared" si="90"/>
        <v>60.5</v>
      </c>
      <c r="L286" s="137">
        <f t="shared" si="91"/>
        <v>0.18195488721804512</v>
      </c>
      <c r="M286" s="132" t="s">
        <v>548</v>
      </c>
      <c r="N286" s="138">
        <v>44256</v>
      </c>
      <c r="O286" s="54"/>
      <c r="P286" s="54"/>
      <c r="Q286" s="198"/>
      <c r="R286" s="37" t="s">
        <v>1062</v>
      </c>
      <c r="S286" s="54"/>
      <c r="T286" s="37"/>
      <c r="U286" s="54"/>
      <c r="V286" s="37"/>
      <c r="W286" s="54"/>
      <c r="X286" s="37"/>
      <c r="Y286" s="54"/>
      <c r="Z286" s="37"/>
      <c r="AA286" s="54"/>
      <c r="AB286" s="37"/>
      <c r="AC286" s="54"/>
      <c r="AD286" s="37"/>
    </row>
    <row r="287" spans="1:30" ht="12.75" customHeight="1">
      <c r="A287" s="160">
        <v>160</v>
      </c>
      <c r="B287" s="161">
        <v>44141</v>
      </c>
      <c r="C287" s="161"/>
      <c r="D287" s="162" t="s">
        <v>460</v>
      </c>
      <c r="E287" s="163" t="s">
        <v>546</v>
      </c>
      <c r="F287" s="133">
        <v>231</v>
      </c>
      <c r="G287" s="163"/>
      <c r="H287" s="163">
        <v>281</v>
      </c>
      <c r="I287" s="165">
        <v>281</v>
      </c>
      <c r="J287" s="135" t="s">
        <v>632</v>
      </c>
      <c r="K287" s="136">
        <f t="shared" si="90"/>
        <v>50</v>
      </c>
      <c r="L287" s="137">
        <f t="shared" si="91"/>
        <v>0.21645021645021645</v>
      </c>
      <c r="M287" s="132" t="s">
        <v>548</v>
      </c>
      <c r="N287" s="138">
        <v>44358</v>
      </c>
      <c r="O287" s="54"/>
      <c r="P287" s="54"/>
      <c r="Q287" s="198"/>
      <c r="R287" s="37" t="s">
        <v>1062</v>
      </c>
      <c r="S287" s="54"/>
      <c r="T287" s="37"/>
      <c r="U287" s="54"/>
      <c r="V287" s="37"/>
      <c r="W287" s="54"/>
      <c r="X287" s="37"/>
      <c r="Y287" s="54"/>
      <c r="Z287" s="37"/>
      <c r="AA287" s="54"/>
      <c r="AB287" s="37"/>
      <c r="AC287" s="54"/>
      <c r="AD287" s="37"/>
    </row>
    <row r="288" spans="1:30" ht="12.75" customHeight="1">
      <c r="A288" s="160">
        <v>161</v>
      </c>
      <c r="B288" s="161">
        <v>44187</v>
      </c>
      <c r="C288" s="161"/>
      <c r="D288" s="162" t="s">
        <v>774</v>
      </c>
      <c r="E288" s="163" t="s">
        <v>546</v>
      </c>
      <c r="F288" s="133">
        <v>190</v>
      </c>
      <c r="G288" s="163"/>
      <c r="H288" s="163">
        <v>239</v>
      </c>
      <c r="I288" s="165">
        <v>239</v>
      </c>
      <c r="J288" s="135" t="s">
        <v>775</v>
      </c>
      <c r="K288" s="136">
        <f t="shared" si="90"/>
        <v>49</v>
      </c>
      <c r="L288" s="137">
        <f t="shared" si="91"/>
        <v>0.2578947368421053</v>
      </c>
      <c r="M288" s="132" t="s">
        <v>548</v>
      </c>
      <c r="N288" s="138">
        <v>44844</v>
      </c>
      <c r="O288" s="54"/>
      <c r="P288" s="54"/>
      <c r="Q288" s="198"/>
      <c r="R288" s="37" t="s">
        <v>1062</v>
      </c>
      <c r="S288" s="54"/>
      <c r="T288" s="37"/>
      <c r="U288" s="54"/>
      <c r="V288" s="37"/>
      <c r="W288" s="54"/>
      <c r="X288" s="37"/>
      <c r="Y288" s="54"/>
      <c r="Z288" s="37"/>
      <c r="AA288" s="54"/>
      <c r="AB288" s="37"/>
      <c r="AC288" s="54"/>
      <c r="AD288" s="37"/>
    </row>
    <row r="289" spans="1:30" ht="12.75" customHeight="1">
      <c r="A289" s="160">
        <v>162</v>
      </c>
      <c r="B289" s="161">
        <v>44258</v>
      </c>
      <c r="C289" s="161"/>
      <c r="D289" s="162" t="s">
        <v>770</v>
      </c>
      <c r="E289" s="163" t="s">
        <v>546</v>
      </c>
      <c r="F289" s="133">
        <v>495</v>
      </c>
      <c r="G289" s="163"/>
      <c r="H289" s="163">
        <v>595</v>
      </c>
      <c r="I289" s="165">
        <v>590</v>
      </c>
      <c r="J289" s="135" t="s">
        <v>568</v>
      </c>
      <c r="K289" s="136">
        <f t="shared" si="90"/>
        <v>100</v>
      </c>
      <c r="L289" s="137">
        <f t="shared" si="91"/>
        <v>0.20202020202020202</v>
      </c>
      <c r="M289" s="132" t="s">
        <v>548</v>
      </c>
      <c r="N289" s="138">
        <v>44589</v>
      </c>
      <c r="O289" s="54"/>
      <c r="P289" s="54"/>
      <c r="Q289" s="198"/>
      <c r="R289" s="37" t="s">
        <v>1062</v>
      </c>
      <c r="S289" s="54"/>
      <c r="T289" s="37"/>
      <c r="U289" s="54"/>
      <c r="V289" s="37"/>
      <c r="W289" s="54"/>
      <c r="X289" s="37"/>
      <c r="Y289" s="54"/>
      <c r="Z289" s="37"/>
      <c r="AA289" s="54"/>
      <c r="AB289" s="37"/>
      <c r="AC289" s="54"/>
      <c r="AD289" s="37"/>
    </row>
    <row r="290" spans="1:30" ht="12.75" customHeight="1">
      <c r="A290" s="160">
        <v>163</v>
      </c>
      <c r="B290" s="161">
        <v>44274</v>
      </c>
      <c r="C290" s="161"/>
      <c r="D290" s="162" t="s">
        <v>356</v>
      </c>
      <c r="E290" s="163" t="s">
        <v>546</v>
      </c>
      <c r="F290" s="133">
        <v>355</v>
      </c>
      <c r="G290" s="163"/>
      <c r="H290" s="163">
        <v>422.5</v>
      </c>
      <c r="I290" s="165">
        <v>420</v>
      </c>
      <c r="J290" s="135" t="s">
        <v>776</v>
      </c>
      <c r="K290" s="136">
        <f t="shared" si="90"/>
        <v>67.5</v>
      </c>
      <c r="L290" s="137">
        <f t="shared" si="91"/>
        <v>0.19014084507042253</v>
      </c>
      <c r="M290" s="132" t="s">
        <v>548</v>
      </c>
      <c r="N290" s="138">
        <v>44361</v>
      </c>
      <c r="O290" s="54"/>
      <c r="P290" s="54"/>
      <c r="R290" s="37" t="s">
        <v>1062</v>
      </c>
      <c r="S290" s="54"/>
      <c r="T290" s="37"/>
      <c r="U290" s="54"/>
      <c r="V290" s="37"/>
      <c r="W290" s="54"/>
      <c r="X290" s="37"/>
      <c r="Y290" s="54"/>
      <c r="Z290" s="37"/>
      <c r="AA290" s="54"/>
      <c r="AB290" s="37"/>
      <c r="AC290" s="54"/>
      <c r="AD290" s="37"/>
    </row>
    <row r="291" spans="1:30" ht="12.75" customHeight="1">
      <c r="A291" s="160">
        <v>164</v>
      </c>
      <c r="B291" s="161">
        <v>44295</v>
      </c>
      <c r="C291" s="161"/>
      <c r="D291" s="162" t="s">
        <v>320</v>
      </c>
      <c r="E291" s="163" t="s">
        <v>546</v>
      </c>
      <c r="F291" s="133">
        <v>555</v>
      </c>
      <c r="G291" s="163"/>
      <c r="H291" s="163">
        <v>663</v>
      </c>
      <c r="I291" s="165">
        <v>663</v>
      </c>
      <c r="J291" s="135" t="s">
        <v>777</v>
      </c>
      <c r="K291" s="136">
        <f t="shared" si="90"/>
        <v>108</v>
      </c>
      <c r="L291" s="137">
        <f t="shared" si="91"/>
        <v>0.1945945945945946</v>
      </c>
      <c r="M291" s="132" t="s">
        <v>548</v>
      </c>
      <c r="N291" s="138">
        <v>44321</v>
      </c>
      <c r="O291" s="54"/>
      <c r="P291" s="54"/>
      <c r="Q291" s="198"/>
      <c r="R291" s="37" t="s">
        <v>1062</v>
      </c>
      <c r="S291" s="54"/>
      <c r="T291" s="37"/>
      <c r="U291" s="54"/>
      <c r="V291" s="37"/>
      <c r="W291" s="54"/>
      <c r="X291" s="37"/>
      <c r="Y291" s="54"/>
      <c r="Z291" s="37"/>
      <c r="AA291" s="54"/>
      <c r="AB291" s="37"/>
      <c r="AC291" s="54"/>
      <c r="AD291" s="37"/>
    </row>
    <row r="292" spans="1:30" ht="12.75" customHeight="1">
      <c r="A292" s="160">
        <v>165</v>
      </c>
      <c r="B292" s="161">
        <v>44308</v>
      </c>
      <c r="C292" s="161"/>
      <c r="D292" s="162" t="s">
        <v>741</v>
      </c>
      <c r="E292" s="163" t="s">
        <v>546</v>
      </c>
      <c r="F292" s="133">
        <v>126.5</v>
      </c>
      <c r="G292" s="163"/>
      <c r="H292" s="163">
        <v>155</v>
      </c>
      <c r="I292" s="165">
        <v>155</v>
      </c>
      <c r="J292" s="135" t="s">
        <v>632</v>
      </c>
      <c r="K292" s="136">
        <f t="shared" si="90"/>
        <v>28.5</v>
      </c>
      <c r="L292" s="137">
        <f t="shared" si="91"/>
        <v>0.22529644268774704</v>
      </c>
      <c r="M292" s="132" t="s">
        <v>548</v>
      </c>
      <c r="N292" s="138">
        <v>44362</v>
      </c>
      <c r="O292" s="54"/>
      <c r="P292" s="54"/>
      <c r="R292" s="37" t="s">
        <v>1062</v>
      </c>
      <c r="S292" s="54"/>
      <c r="T292" s="37"/>
      <c r="U292" s="54"/>
      <c r="V292" s="37"/>
      <c r="W292" s="54"/>
      <c r="X292" s="37"/>
      <c r="Y292" s="54"/>
      <c r="Z292" s="37"/>
      <c r="AA292" s="54"/>
      <c r="AB292" s="37"/>
      <c r="AC292" s="54"/>
      <c r="AD292" s="37"/>
    </row>
    <row r="293" spans="1:30" ht="12.75" customHeight="1">
      <c r="A293" s="139">
        <v>166</v>
      </c>
      <c r="B293" s="170">
        <v>44368</v>
      </c>
      <c r="C293" s="170"/>
      <c r="D293" s="141" t="s">
        <v>778</v>
      </c>
      <c r="E293" s="143" t="s">
        <v>546</v>
      </c>
      <c r="F293" s="171">
        <v>287.5</v>
      </c>
      <c r="G293" s="143"/>
      <c r="H293" s="143">
        <v>245</v>
      </c>
      <c r="I293" s="144">
        <v>344</v>
      </c>
      <c r="J293" s="145" t="s">
        <v>779</v>
      </c>
      <c r="K293" s="146">
        <f t="shared" si="90"/>
        <v>-42.5</v>
      </c>
      <c r="L293" s="147">
        <f t="shared" si="91"/>
        <v>-0.14782608695652175</v>
      </c>
      <c r="M293" s="143" t="s">
        <v>558</v>
      </c>
      <c r="N293" s="140">
        <v>44508</v>
      </c>
      <c r="O293" s="54"/>
      <c r="P293" s="54"/>
      <c r="R293" s="37" t="s">
        <v>1062</v>
      </c>
      <c r="S293" s="54"/>
      <c r="T293" s="37"/>
      <c r="U293" s="54"/>
      <c r="V293" s="37"/>
      <c r="W293" s="54"/>
      <c r="X293" s="37"/>
      <c r="Y293" s="54"/>
      <c r="Z293" s="37"/>
      <c r="AA293" s="54"/>
      <c r="AB293" s="37"/>
      <c r="AC293" s="54"/>
      <c r="AD293" s="37"/>
    </row>
    <row r="294" spans="1:30" ht="12.75" customHeight="1">
      <c r="A294" s="160">
        <v>167</v>
      </c>
      <c r="B294" s="161">
        <v>44368</v>
      </c>
      <c r="C294" s="161"/>
      <c r="D294" s="162" t="s">
        <v>460</v>
      </c>
      <c r="E294" s="163" t="s">
        <v>546</v>
      </c>
      <c r="F294" s="133">
        <v>241</v>
      </c>
      <c r="G294" s="163"/>
      <c r="H294" s="163">
        <v>298</v>
      </c>
      <c r="I294" s="165">
        <v>320</v>
      </c>
      <c r="J294" s="135" t="s">
        <v>632</v>
      </c>
      <c r="K294" s="136">
        <f t="shared" si="90"/>
        <v>57</v>
      </c>
      <c r="L294" s="137">
        <f t="shared" si="91"/>
        <v>0.23651452282157676</v>
      </c>
      <c r="M294" s="132" t="s">
        <v>548</v>
      </c>
      <c r="N294" s="138">
        <v>44802</v>
      </c>
      <c r="O294" s="54"/>
      <c r="P294" s="54"/>
      <c r="R294" s="37" t="s">
        <v>1062</v>
      </c>
      <c r="S294" s="54"/>
      <c r="T294" s="37"/>
      <c r="U294" s="54"/>
      <c r="V294" s="37"/>
      <c r="W294" s="54"/>
      <c r="X294" s="37"/>
      <c r="Y294" s="54"/>
      <c r="Z294" s="37"/>
      <c r="AA294" s="54"/>
      <c r="AB294" s="37"/>
      <c r="AC294" s="54"/>
      <c r="AD294" s="37"/>
    </row>
    <row r="295" spans="1:30" ht="12.75" customHeight="1">
      <c r="A295" s="160">
        <v>168</v>
      </c>
      <c r="B295" s="161">
        <v>44406</v>
      </c>
      <c r="C295" s="161"/>
      <c r="D295" s="162" t="s">
        <v>741</v>
      </c>
      <c r="E295" s="163" t="s">
        <v>546</v>
      </c>
      <c r="F295" s="133">
        <v>162.5</v>
      </c>
      <c r="G295" s="163"/>
      <c r="H295" s="163">
        <v>200</v>
      </c>
      <c r="I295" s="165">
        <v>200</v>
      </c>
      <c r="J295" s="135" t="s">
        <v>632</v>
      </c>
      <c r="K295" s="136">
        <f t="shared" si="90"/>
        <v>37.5</v>
      </c>
      <c r="L295" s="137">
        <f t="shared" si="91"/>
        <v>0.23076923076923078</v>
      </c>
      <c r="M295" s="132" t="s">
        <v>548</v>
      </c>
      <c r="N295" s="138">
        <v>44802</v>
      </c>
      <c r="O295" s="54"/>
      <c r="P295" s="54"/>
      <c r="R295" s="37" t="s">
        <v>1062</v>
      </c>
      <c r="S295" s="54"/>
      <c r="T295" s="37"/>
      <c r="U295" s="54"/>
      <c r="V295" s="37"/>
      <c r="W295" s="54"/>
      <c r="X295" s="37"/>
      <c r="Y295" s="54"/>
      <c r="Z295" s="37"/>
      <c r="AA295" s="54"/>
      <c r="AB295" s="37"/>
      <c r="AC295" s="54"/>
      <c r="AD295" s="37"/>
    </row>
    <row r="296" spans="1:30" ht="12.75" customHeight="1">
      <c r="A296" s="160">
        <v>169</v>
      </c>
      <c r="B296" s="161">
        <v>44462</v>
      </c>
      <c r="C296" s="161"/>
      <c r="D296" s="162" t="s">
        <v>424</v>
      </c>
      <c r="E296" s="163" t="s">
        <v>546</v>
      </c>
      <c r="F296" s="133">
        <v>1235</v>
      </c>
      <c r="G296" s="163"/>
      <c r="H296" s="163">
        <v>1505</v>
      </c>
      <c r="I296" s="165">
        <v>1500</v>
      </c>
      <c r="J296" s="135" t="s">
        <v>632</v>
      </c>
      <c r="K296" s="136">
        <f t="shared" si="90"/>
        <v>270</v>
      </c>
      <c r="L296" s="137">
        <f t="shared" si="91"/>
        <v>0.21862348178137653</v>
      </c>
      <c r="M296" s="132" t="s">
        <v>548</v>
      </c>
      <c r="N296" s="138">
        <v>44564</v>
      </c>
      <c r="O296" s="54"/>
      <c r="P296" s="54"/>
      <c r="R296" s="37" t="s">
        <v>1062</v>
      </c>
      <c r="S296" s="54"/>
      <c r="T296" s="37"/>
      <c r="U296" s="54"/>
      <c r="V296" s="37"/>
      <c r="W296" s="54"/>
      <c r="X296" s="37"/>
      <c r="Y296" s="54"/>
      <c r="Z296" s="37"/>
      <c r="AA296" s="54"/>
      <c r="AB296" s="37"/>
      <c r="AC296" s="54"/>
      <c r="AD296" s="37"/>
    </row>
    <row r="297" spans="1:30" ht="12.75" customHeight="1">
      <c r="A297" s="160">
        <v>170</v>
      </c>
      <c r="B297" s="161">
        <v>44480</v>
      </c>
      <c r="C297" s="161"/>
      <c r="D297" s="162" t="s">
        <v>780</v>
      </c>
      <c r="E297" s="163" t="s">
        <v>546</v>
      </c>
      <c r="F297" s="133">
        <v>58.75</v>
      </c>
      <c r="G297" s="163"/>
      <c r="H297" s="163">
        <v>64.25</v>
      </c>
      <c r="I297" s="165"/>
      <c r="J297" s="135" t="s">
        <v>632</v>
      </c>
      <c r="K297" s="136">
        <f t="shared" si="90"/>
        <v>5.5</v>
      </c>
      <c r="L297" s="137">
        <f t="shared" si="91"/>
        <v>0.09361702127659574</v>
      </c>
      <c r="M297" s="132" t="s">
        <v>548</v>
      </c>
      <c r="N297" s="138">
        <v>45322</v>
      </c>
      <c r="O297" s="54"/>
      <c r="P297" s="54"/>
      <c r="R297" s="37" t="s">
        <v>1062</v>
      </c>
      <c r="S297" s="54"/>
      <c r="T297" s="37"/>
      <c r="U297" s="54"/>
      <c r="V297" s="37"/>
      <c r="W297" s="54"/>
      <c r="X297" s="37"/>
      <c r="Y297" s="54"/>
      <c r="Z297" s="37"/>
      <c r="AA297" s="54"/>
      <c r="AB297" s="37"/>
      <c r="AC297" s="54"/>
      <c r="AD297" s="37"/>
    </row>
    <row r="298" spans="1:30" ht="12.75" customHeight="1">
      <c r="A298" s="129">
        <v>171</v>
      </c>
      <c r="B298" s="130">
        <v>44481</v>
      </c>
      <c r="C298" s="130"/>
      <c r="D298" s="131" t="s">
        <v>273</v>
      </c>
      <c r="E298" s="132" t="s">
        <v>546</v>
      </c>
      <c r="F298" s="133">
        <v>315</v>
      </c>
      <c r="G298" s="132"/>
      <c r="H298" s="132">
        <v>335</v>
      </c>
      <c r="I298" s="134">
        <v>380</v>
      </c>
      <c r="J298" s="135" t="s">
        <v>824</v>
      </c>
      <c r="K298" s="136">
        <f t="shared" si="90"/>
        <v>20</v>
      </c>
      <c r="L298" s="137">
        <f t="shared" si="91"/>
        <v>0.06349206349206349</v>
      </c>
      <c r="M298" s="132" t="s">
        <v>548</v>
      </c>
      <c r="N298" s="138">
        <v>45297</v>
      </c>
      <c r="O298" s="54"/>
      <c r="P298" s="54"/>
      <c r="R298" s="37" t="s">
        <v>1062</v>
      </c>
      <c r="S298" s="54"/>
      <c r="T298" s="37"/>
      <c r="U298" s="54"/>
      <c r="V298" s="37"/>
      <c r="W298" s="54"/>
      <c r="X298" s="37"/>
      <c r="Y298" s="54"/>
      <c r="Z298" s="37"/>
      <c r="AA298" s="54"/>
      <c r="AB298" s="37"/>
      <c r="AC298" s="54"/>
      <c r="AD298" s="37"/>
    </row>
    <row r="299" spans="1:30" ht="12.75" customHeight="1">
      <c r="A299" s="129">
        <v>172</v>
      </c>
      <c r="B299" s="130">
        <v>44481</v>
      </c>
      <c r="C299" s="130"/>
      <c r="D299" s="131" t="s">
        <v>781</v>
      </c>
      <c r="E299" s="132" t="s">
        <v>546</v>
      </c>
      <c r="F299" s="133">
        <v>45.5</v>
      </c>
      <c r="G299" s="132"/>
      <c r="H299" s="132">
        <v>56.5</v>
      </c>
      <c r="I299" s="134">
        <v>56</v>
      </c>
      <c r="J299" s="135" t="s">
        <v>632</v>
      </c>
      <c r="K299" s="136">
        <f t="shared" si="90"/>
        <v>11</v>
      </c>
      <c r="L299" s="137">
        <f t="shared" si="91"/>
        <v>0.24175824175824176</v>
      </c>
      <c r="M299" s="132" t="s">
        <v>548</v>
      </c>
      <c r="N299" s="138">
        <v>44881</v>
      </c>
      <c r="O299" s="54"/>
      <c r="P299" s="54"/>
      <c r="R299" s="37"/>
      <c r="S299" s="54"/>
      <c r="T299" s="37"/>
      <c r="U299" s="54"/>
      <c r="V299" s="37"/>
      <c r="W299" s="54"/>
      <c r="X299" s="37"/>
      <c r="Y299" s="54"/>
      <c r="Z299" s="37"/>
      <c r="AA299" s="54"/>
      <c r="AB299" s="37"/>
      <c r="AC299" s="54"/>
      <c r="AD299" s="37"/>
    </row>
    <row r="300" spans="1:30" ht="12.75" customHeight="1">
      <c r="A300" s="129">
        <v>173</v>
      </c>
      <c r="B300" s="130">
        <v>44551</v>
      </c>
      <c r="C300" s="130"/>
      <c r="D300" s="131" t="s">
        <v>128</v>
      </c>
      <c r="E300" s="132" t="s">
        <v>546</v>
      </c>
      <c r="F300" s="133">
        <v>2300</v>
      </c>
      <c r="G300" s="132"/>
      <c r="H300" s="132">
        <f>(2820+2200)/2</f>
        <v>2510</v>
      </c>
      <c r="I300" s="134">
        <v>3000</v>
      </c>
      <c r="J300" s="135" t="s">
        <v>782</v>
      </c>
      <c r="K300" s="136">
        <f t="shared" si="90"/>
        <v>210</v>
      </c>
      <c r="L300" s="137">
        <f t="shared" si="91"/>
        <v>0.09130434782608696</v>
      </c>
      <c r="M300" s="132" t="s">
        <v>548</v>
      </c>
      <c r="N300" s="138">
        <v>44649</v>
      </c>
      <c r="O300" s="54"/>
      <c r="P300" s="54"/>
      <c r="R300" s="37"/>
      <c r="S300" s="54"/>
      <c r="T300" s="37"/>
      <c r="U300" s="54"/>
      <c r="V300" s="37"/>
      <c r="W300" s="54"/>
      <c r="X300" s="37"/>
      <c r="Y300" s="54"/>
      <c r="Z300" s="37"/>
      <c r="AA300" s="54"/>
      <c r="AB300" s="37"/>
      <c r="AC300" s="54"/>
      <c r="AD300" s="37"/>
    </row>
    <row r="301" spans="1:30" ht="12.75" customHeight="1">
      <c r="A301" s="129">
        <v>174</v>
      </c>
      <c r="B301" s="130">
        <v>44606</v>
      </c>
      <c r="C301" s="130"/>
      <c r="D301" s="131" t="s">
        <v>414</v>
      </c>
      <c r="E301" s="132" t="s">
        <v>546</v>
      </c>
      <c r="F301" s="133">
        <v>635</v>
      </c>
      <c r="G301" s="132"/>
      <c r="H301" s="132">
        <v>700</v>
      </c>
      <c r="I301" s="134">
        <v>764</v>
      </c>
      <c r="J301" s="135" t="s">
        <v>808</v>
      </c>
      <c r="K301" s="136">
        <f t="shared" si="90"/>
        <v>65</v>
      </c>
      <c r="L301" s="137">
        <f t="shared" si="91"/>
        <v>0.10236220472440945</v>
      </c>
      <c r="M301" s="132" t="s">
        <v>548</v>
      </c>
      <c r="N301" s="138">
        <v>45159</v>
      </c>
      <c r="O301" s="54"/>
      <c r="P301" s="54"/>
      <c r="R301" s="37"/>
      <c r="S301" s="54"/>
      <c r="T301" s="37"/>
      <c r="U301" s="54"/>
      <c r="V301" s="37"/>
      <c r="W301" s="54"/>
      <c r="X301" s="37"/>
      <c r="Y301" s="54"/>
      <c r="Z301" s="37"/>
      <c r="AA301" s="54"/>
      <c r="AB301" s="37"/>
      <c r="AC301" s="54"/>
      <c r="AD301" s="37"/>
    </row>
    <row r="302" spans="1:30" ht="12.75" customHeight="1">
      <c r="A302" s="129">
        <v>175</v>
      </c>
      <c r="B302" s="130">
        <v>44613</v>
      </c>
      <c r="C302" s="130"/>
      <c r="D302" s="131" t="s">
        <v>424</v>
      </c>
      <c r="E302" s="132" t="s">
        <v>546</v>
      </c>
      <c r="F302" s="133">
        <v>1255</v>
      </c>
      <c r="G302" s="132"/>
      <c r="H302" s="132">
        <v>1515</v>
      </c>
      <c r="I302" s="134">
        <v>1510</v>
      </c>
      <c r="J302" s="135" t="s">
        <v>632</v>
      </c>
      <c r="K302" s="136">
        <f t="shared" si="90"/>
        <v>260</v>
      </c>
      <c r="L302" s="137">
        <f t="shared" si="91"/>
        <v>0.20717131474103587</v>
      </c>
      <c r="M302" s="132" t="s">
        <v>548</v>
      </c>
      <c r="N302" s="138">
        <v>44834</v>
      </c>
      <c r="O302" s="54"/>
      <c r="P302" s="54"/>
      <c r="R302" s="37"/>
      <c r="S302" s="54"/>
      <c r="T302" s="37"/>
      <c r="U302" s="54"/>
      <c r="V302" s="37"/>
      <c r="W302" s="54"/>
      <c r="X302" s="37"/>
      <c r="Y302" s="54"/>
      <c r="Z302" s="37"/>
      <c r="AA302" s="54"/>
      <c r="AB302" s="37"/>
      <c r="AC302" s="54"/>
      <c r="AD302" s="37"/>
    </row>
    <row r="303" spans="1:30" ht="12.75" customHeight="1">
      <c r="A303" s="271">
        <v>176</v>
      </c>
      <c r="B303" s="262">
        <v>44670</v>
      </c>
      <c r="C303" s="262"/>
      <c r="D303" s="263" t="s">
        <v>511</v>
      </c>
      <c r="E303" s="264" t="s">
        <v>546</v>
      </c>
      <c r="F303" s="265">
        <v>445</v>
      </c>
      <c r="G303" s="265"/>
      <c r="H303" s="265">
        <v>460</v>
      </c>
      <c r="I303" s="265">
        <v>553</v>
      </c>
      <c r="J303" s="266" t="s">
        <v>857</v>
      </c>
      <c r="K303" s="267">
        <f aca="true" t="shared" si="92" ref="K303">H303-F303</f>
        <v>15</v>
      </c>
      <c r="L303" s="268">
        <f aca="true" t="shared" si="93" ref="L303">K303/F303</f>
        <v>0.033707865168539325</v>
      </c>
      <c r="M303" s="269" t="s">
        <v>565</v>
      </c>
      <c r="N303" s="270">
        <v>45397</v>
      </c>
      <c r="O303" s="54"/>
      <c r="P303" s="54"/>
      <c r="R303" s="37"/>
      <c r="S303" s="54"/>
      <c r="T303" s="37"/>
      <c r="U303" s="54"/>
      <c r="V303" s="37"/>
      <c r="W303" s="54"/>
      <c r="X303" s="37"/>
      <c r="Y303" s="54"/>
      <c r="Z303" s="37"/>
      <c r="AA303" s="54"/>
      <c r="AB303" s="37"/>
      <c r="AC303" s="54"/>
      <c r="AD303" s="37"/>
    </row>
    <row r="304" spans="1:30" ht="12.75" customHeight="1">
      <c r="A304" s="160">
        <v>177</v>
      </c>
      <c r="B304" s="161">
        <v>44746</v>
      </c>
      <c r="C304" s="161"/>
      <c r="D304" s="162" t="s">
        <v>783</v>
      </c>
      <c r="E304" s="163" t="s">
        <v>546</v>
      </c>
      <c r="F304" s="163">
        <v>207.5</v>
      </c>
      <c r="G304" s="163"/>
      <c r="H304" s="163">
        <v>254</v>
      </c>
      <c r="I304" s="165">
        <v>254</v>
      </c>
      <c r="J304" s="135" t="s">
        <v>632</v>
      </c>
      <c r="K304" s="136">
        <f aca="true" t="shared" si="94" ref="K304:K314">H304-F304</f>
        <v>46.5</v>
      </c>
      <c r="L304" s="137">
        <f aca="true" t="shared" si="95" ref="L304:L314">K304/F304</f>
        <v>0.22409638554216868</v>
      </c>
      <c r="M304" s="132" t="s">
        <v>548</v>
      </c>
      <c r="N304" s="138">
        <v>44792</v>
      </c>
      <c r="O304" s="54"/>
      <c r="P304" s="54"/>
      <c r="R304" s="37"/>
      <c r="S304" s="54"/>
      <c r="T304" s="37"/>
      <c r="U304" s="54"/>
      <c r="V304" s="37"/>
      <c r="W304" s="54"/>
      <c r="X304" s="37"/>
      <c r="Y304" s="54"/>
      <c r="Z304" s="37"/>
      <c r="AA304" s="54"/>
      <c r="AB304" s="37"/>
      <c r="AC304" s="54"/>
      <c r="AD304" s="37"/>
    </row>
    <row r="305" spans="1:30" ht="12.75" customHeight="1">
      <c r="A305" s="160">
        <v>178</v>
      </c>
      <c r="B305" s="161">
        <v>44775</v>
      </c>
      <c r="C305" s="161"/>
      <c r="D305" s="162" t="s">
        <v>462</v>
      </c>
      <c r="E305" s="163" t="s">
        <v>546</v>
      </c>
      <c r="F305" s="163">
        <v>31.25</v>
      </c>
      <c r="G305" s="163"/>
      <c r="H305" s="163">
        <v>38.75</v>
      </c>
      <c r="I305" s="165">
        <v>38</v>
      </c>
      <c r="J305" s="135" t="s">
        <v>632</v>
      </c>
      <c r="K305" s="136">
        <f t="shared" si="94"/>
        <v>7.5</v>
      </c>
      <c r="L305" s="137">
        <f t="shared" si="95"/>
        <v>0.24</v>
      </c>
      <c r="M305" s="132" t="s">
        <v>548</v>
      </c>
      <c r="N305" s="138">
        <v>44844</v>
      </c>
      <c r="O305" s="54"/>
      <c r="P305" s="54"/>
      <c r="R305" s="37"/>
      <c r="S305" s="54"/>
      <c r="T305" s="37"/>
      <c r="U305" s="54"/>
      <c r="V305" s="37"/>
      <c r="W305" s="54"/>
      <c r="X305" s="37"/>
      <c r="Y305" s="54"/>
      <c r="Z305" s="37"/>
      <c r="AA305" s="54"/>
      <c r="AB305" s="37"/>
      <c r="AC305" s="54"/>
      <c r="AD305" s="37"/>
    </row>
    <row r="306" spans="1:30" ht="12.75" customHeight="1">
      <c r="A306" s="160">
        <v>179</v>
      </c>
      <c r="B306" s="161">
        <v>44841</v>
      </c>
      <c r="C306" s="161"/>
      <c r="D306" s="162" t="s">
        <v>784</v>
      </c>
      <c r="E306" s="163" t="s">
        <v>546</v>
      </c>
      <c r="F306" s="133">
        <v>665</v>
      </c>
      <c r="G306" s="163"/>
      <c r="H306" s="163">
        <v>807.5</v>
      </c>
      <c r="I306" s="165">
        <v>840</v>
      </c>
      <c r="J306" s="135" t="s">
        <v>782</v>
      </c>
      <c r="K306" s="136">
        <f t="shared" si="94"/>
        <v>142.5</v>
      </c>
      <c r="L306" s="137">
        <f t="shared" si="95"/>
        <v>0.21428571428571427</v>
      </c>
      <c r="M306" s="132" t="s">
        <v>548</v>
      </c>
      <c r="N306" s="138">
        <v>45097</v>
      </c>
      <c r="O306" s="54"/>
      <c r="P306" s="54"/>
      <c r="R306" s="37"/>
      <c r="S306" s="54"/>
      <c r="T306" s="37"/>
      <c r="U306" s="54"/>
      <c r="V306" s="37"/>
      <c r="W306" s="54"/>
      <c r="X306" s="37"/>
      <c r="Y306" s="54"/>
      <c r="Z306" s="37"/>
      <c r="AA306" s="54"/>
      <c r="AB306" s="37"/>
      <c r="AC306" s="54"/>
      <c r="AD306" s="37"/>
    </row>
    <row r="307" spans="1:30" ht="12.75" customHeight="1">
      <c r="A307" s="160">
        <v>180</v>
      </c>
      <c r="B307" s="161">
        <v>44844</v>
      </c>
      <c r="C307" s="161"/>
      <c r="D307" s="162" t="s">
        <v>416</v>
      </c>
      <c r="E307" s="163" t="s">
        <v>546</v>
      </c>
      <c r="F307" s="133">
        <v>227.5</v>
      </c>
      <c r="G307" s="163"/>
      <c r="H307" s="163">
        <v>270</v>
      </c>
      <c r="I307" s="165">
        <v>291</v>
      </c>
      <c r="J307" s="135" t="s">
        <v>810</v>
      </c>
      <c r="K307" s="136">
        <f t="shared" si="94"/>
        <v>42.5</v>
      </c>
      <c r="L307" s="137">
        <f t="shared" si="95"/>
        <v>0.18681318681318682</v>
      </c>
      <c r="M307" s="132" t="s">
        <v>548</v>
      </c>
      <c r="N307" s="138">
        <v>45160</v>
      </c>
      <c r="O307" s="54"/>
      <c r="P307" s="54"/>
      <c r="R307" s="37"/>
      <c r="S307" s="54"/>
      <c r="T307" s="37"/>
      <c r="U307" s="54"/>
      <c r="V307" s="37"/>
      <c r="W307" s="54"/>
      <c r="X307" s="37"/>
      <c r="Y307" s="54"/>
      <c r="Z307" s="37"/>
      <c r="AA307" s="54"/>
      <c r="AB307" s="37"/>
      <c r="AC307" s="54"/>
      <c r="AD307" s="37"/>
    </row>
    <row r="308" spans="1:30" ht="12.75" customHeight="1">
      <c r="A308" s="160">
        <v>181</v>
      </c>
      <c r="B308" s="161">
        <v>44845</v>
      </c>
      <c r="C308" s="161"/>
      <c r="D308" s="162" t="s">
        <v>414</v>
      </c>
      <c r="E308" s="163" t="s">
        <v>546</v>
      </c>
      <c r="F308" s="133">
        <v>555</v>
      </c>
      <c r="G308" s="163"/>
      <c r="H308" s="163">
        <v>700</v>
      </c>
      <c r="I308" s="165">
        <v>765</v>
      </c>
      <c r="J308" s="135" t="s">
        <v>809</v>
      </c>
      <c r="K308" s="136">
        <f t="shared" si="94"/>
        <v>145</v>
      </c>
      <c r="L308" s="137">
        <f t="shared" si="95"/>
        <v>0.26126126126126126</v>
      </c>
      <c r="M308" s="132" t="s">
        <v>548</v>
      </c>
      <c r="N308" s="138">
        <v>45159</v>
      </c>
      <c r="O308" s="54"/>
      <c r="P308" s="54"/>
      <c r="R308" s="37"/>
      <c r="S308" s="54"/>
      <c r="T308" s="37"/>
      <c r="U308" s="54"/>
      <c r="V308" s="37"/>
      <c r="W308" s="54"/>
      <c r="X308" s="37"/>
      <c r="Y308" s="54"/>
      <c r="Z308" s="37"/>
      <c r="AA308" s="54"/>
      <c r="AB308" s="37"/>
      <c r="AC308" s="54"/>
      <c r="AD308" s="37"/>
    </row>
    <row r="309" spans="1:30" ht="12.75" customHeight="1">
      <c r="A309" s="160">
        <v>182</v>
      </c>
      <c r="B309" s="161">
        <v>44981</v>
      </c>
      <c r="C309" s="161"/>
      <c r="D309" s="162" t="s">
        <v>429</v>
      </c>
      <c r="E309" s="163" t="s">
        <v>546</v>
      </c>
      <c r="F309" s="133">
        <v>1675</v>
      </c>
      <c r="G309" s="163"/>
      <c r="H309" s="163">
        <v>2080</v>
      </c>
      <c r="I309" s="165">
        <v>2080</v>
      </c>
      <c r="J309" s="135" t="s">
        <v>632</v>
      </c>
      <c r="K309" s="136">
        <f t="shared" si="94"/>
        <v>405</v>
      </c>
      <c r="L309" s="137">
        <f t="shared" si="95"/>
        <v>0.2417910447761194</v>
      </c>
      <c r="M309" s="132" t="s">
        <v>548</v>
      </c>
      <c r="N309" s="138">
        <v>45119</v>
      </c>
      <c r="O309" s="54"/>
      <c r="P309" s="54"/>
      <c r="R309" s="37" t="s">
        <v>1065</v>
      </c>
      <c r="S309" s="54"/>
      <c r="T309" s="37"/>
      <c r="U309" s="54"/>
      <c r="V309" s="37"/>
      <c r="W309" s="54"/>
      <c r="X309" s="37"/>
      <c r="Y309" s="54"/>
      <c r="Z309" s="37"/>
      <c r="AA309" s="54"/>
      <c r="AB309" s="37"/>
      <c r="AC309" s="54"/>
      <c r="AD309" s="37"/>
    </row>
    <row r="310" spans="1:30" ht="12.75" customHeight="1">
      <c r="A310" s="160">
        <v>183</v>
      </c>
      <c r="B310" s="161">
        <v>44986</v>
      </c>
      <c r="C310" s="161"/>
      <c r="D310" s="162" t="s">
        <v>462</v>
      </c>
      <c r="E310" s="163" t="s">
        <v>546</v>
      </c>
      <c r="F310" s="133">
        <v>57.5</v>
      </c>
      <c r="G310" s="163"/>
      <c r="H310" s="163">
        <v>120</v>
      </c>
      <c r="I310" s="165">
        <v>120</v>
      </c>
      <c r="J310" s="135" t="s">
        <v>632</v>
      </c>
      <c r="K310" s="136">
        <f t="shared" si="94"/>
        <v>62.5</v>
      </c>
      <c r="L310" s="137">
        <f t="shared" si="95"/>
        <v>1.0869565217391304</v>
      </c>
      <c r="M310" s="132" t="s">
        <v>548</v>
      </c>
      <c r="N310" s="138">
        <v>45049</v>
      </c>
      <c r="O310" s="54"/>
      <c r="P310" s="54"/>
      <c r="R310" s="37" t="s">
        <v>1065</v>
      </c>
      <c r="S310" s="54"/>
      <c r="T310" s="37"/>
      <c r="U310" s="54"/>
      <c r="V310" s="37"/>
      <c r="W310" s="54"/>
      <c r="X310" s="37"/>
      <c r="Y310" s="54"/>
      <c r="Z310" s="37"/>
      <c r="AA310" s="54"/>
      <c r="AB310" s="37"/>
      <c r="AC310" s="54"/>
      <c r="AD310" s="37"/>
    </row>
    <row r="311" spans="1:30" ht="12.75" customHeight="1">
      <c r="A311" s="160">
        <v>184</v>
      </c>
      <c r="B311" s="161">
        <v>45008</v>
      </c>
      <c r="C311" s="161"/>
      <c r="D311" s="162" t="s">
        <v>476</v>
      </c>
      <c r="E311" s="163" t="s">
        <v>546</v>
      </c>
      <c r="F311" s="133">
        <v>2765</v>
      </c>
      <c r="G311" s="163"/>
      <c r="H311" s="163">
        <v>3547.5</v>
      </c>
      <c r="I311" s="165">
        <v>3523</v>
      </c>
      <c r="J311" s="135" t="s">
        <v>632</v>
      </c>
      <c r="K311" s="136">
        <f t="shared" si="94"/>
        <v>782.5</v>
      </c>
      <c r="L311" s="137">
        <f t="shared" si="95"/>
        <v>0.283001808318264</v>
      </c>
      <c r="M311" s="132" t="s">
        <v>548</v>
      </c>
      <c r="N311" s="138">
        <v>45177</v>
      </c>
      <c r="O311" s="54"/>
      <c r="P311" s="54"/>
      <c r="R311" s="37" t="s">
        <v>1065</v>
      </c>
      <c r="S311" s="54"/>
      <c r="T311" s="37"/>
      <c r="U311" s="54"/>
      <c r="V311" s="37"/>
      <c r="W311" s="54"/>
      <c r="X311" s="37"/>
      <c r="Y311" s="54"/>
      <c r="Z311" s="37"/>
      <c r="AA311" s="54"/>
      <c r="AB311" s="37"/>
      <c r="AC311" s="54"/>
      <c r="AD311" s="37"/>
    </row>
    <row r="312" spans="1:30" ht="12.75" customHeight="1">
      <c r="A312" s="160">
        <v>185</v>
      </c>
      <c r="B312" s="161">
        <v>45027</v>
      </c>
      <c r="C312" s="161"/>
      <c r="D312" s="162" t="s">
        <v>785</v>
      </c>
      <c r="E312" s="163" t="s">
        <v>546</v>
      </c>
      <c r="F312" s="163">
        <v>460</v>
      </c>
      <c r="G312" s="163"/>
      <c r="H312" s="163">
        <v>825</v>
      </c>
      <c r="I312" s="165">
        <v>810</v>
      </c>
      <c r="J312" s="135" t="s">
        <v>632</v>
      </c>
      <c r="K312" s="136">
        <f t="shared" si="94"/>
        <v>365</v>
      </c>
      <c r="L312" s="137">
        <f t="shared" si="95"/>
        <v>0.7934782608695652</v>
      </c>
      <c r="M312" s="132" t="s">
        <v>548</v>
      </c>
      <c r="N312" s="138">
        <v>45155</v>
      </c>
      <c r="O312" s="54"/>
      <c r="P312" s="54"/>
      <c r="R312" s="37" t="s">
        <v>1065</v>
      </c>
      <c r="S312" s="54"/>
      <c r="T312" s="37"/>
      <c r="U312" s="54"/>
      <c r="V312" s="37"/>
      <c r="W312" s="54"/>
      <c r="X312" s="37"/>
      <c r="Y312" s="54"/>
      <c r="Z312" s="37"/>
      <c r="AA312" s="54"/>
      <c r="AB312" s="37"/>
      <c r="AC312" s="54"/>
      <c r="AD312" s="37"/>
    </row>
    <row r="313" spans="1:30" ht="12.75" customHeight="1">
      <c r="A313" s="160">
        <v>186</v>
      </c>
      <c r="B313" s="161">
        <v>45050</v>
      </c>
      <c r="C313" s="161"/>
      <c r="D313" s="162" t="s">
        <v>41</v>
      </c>
      <c r="E313" s="163" t="s">
        <v>546</v>
      </c>
      <c r="F313" s="163">
        <v>3630</v>
      </c>
      <c r="G313" s="163"/>
      <c r="H313" s="163">
        <v>5150</v>
      </c>
      <c r="I313" s="165">
        <v>5040</v>
      </c>
      <c r="J313" s="135" t="s">
        <v>632</v>
      </c>
      <c r="K313" s="136">
        <f t="shared" si="94"/>
        <v>1520</v>
      </c>
      <c r="L313" s="137">
        <f t="shared" si="95"/>
        <v>0.418732782369146</v>
      </c>
      <c r="M313" s="132" t="s">
        <v>548</v>
      </c>
      <c r="N313" s="138">
        <v>45344</v>
      </c>
      <c r="O313" s="54"/>
      <c r="P313" s="54"/>
      <c r="R313" s="37" t="s">
        <v>1065</v>
      </c>
      <c r="S313" s="54"/>
      <c r="T313" s="37"/>
      <c r="U313" s="54"/>
      <c r="V313" s="37"/>
      <c r="W313" s="54"/>
      <c r="X313" s="37"/>
      <c r="Y313" s="54"/>
      <c r="Z313" s="37"/>
      <c r="AA313" s="54"/>
      <c r="AB313" s="37"/>
      <c r="AC313" s="54"/>
      <c r="AD313" s="37"/>
    </row>
    <row r="314" spans="1:38" ht="12.75" customHeight="1">
      <c r="A314" s="160">
        <v>187</v>
      </c>
      <c r="B314" s="161">
        <v>45075</v>
      </c>
      <c r="C314" s="161"/>
      <c r="D314" s="162" t="s">
        <v>786</v>
      </c>
      <c r="E314" s="163" t="s">
        <v>546</v>
      </c>
      <c r="F314" s="133">
        <v>585</v>
      </c>
      <c r="G314" s="163"/>
      <c r="H314" s="163">
        <v>732</v>
      </c>
      <c r="I314" s="165">
        <v>732</v>
      </c>
      <c r="J314" s="135" t="s">
        <v>632</v>
      </c>
      <c r="K314" s="136">
        <f t="shared" si="94"/>
        <v>147</v>
      </c>
      <c r="L314" s="137">
        <f t="shared" si="95"/>
        <v>0.2512820512820513</v>
      </c>
      <c r="M314" s="132" t="s">
        <v>548</v>
      </c>
      <c r="N314" s="138">
        <v>45152</v>
      </c>
      <c r="O314" s="54"/>
      <c r="P314" s="54"/>
      <c r="R314" s="37" t="s">
        <v>1065</v>
      </c>
      <c r="S314" s="54"/>
      <c r="T314" s="37"/>
      <c r="U314" s="54"/>
      <c r="V314" s="37"/>
      <c r="W314" s="54"/>
      <c r="X314" s="37"/>
      <c r="Y314" s="54"/>
      <c r="Z314" s="37"/>
      <c r="AA314" s="54"/>
      <c r="AB314" s="37"/>
      <c r="AC314" s="54"/>
      <c r="AD314" s="37"/>
      <c r="AF314" s="37"/>
      <c r="AG314" s="54"/>
      <c r="AI314" s="37"/>
      <c r="AK314" s="37"/>
      <c r="AL314" s="54"/>
    </row>
    <row r="315" spans="1:38" ht="12.75" customHeight="1">
      <c r="A315" s="178">
        <v>188</v>
      </c>
      <c r="B315" s="179">
        <v>45078</v>
      </c>
      <c r="C315" s="53"/>
      <c r="D315" s="53" t="s">
        <v>501</v>
      </c>
      <c r="E315" s="180" t="s">
        <v>546</v>
      </c>
      <c r="F315" s="51" t="s">
        <v>787</v>
      </c>
      <c r="G315" s="51"/>
      <c r="H315" s="51"/>
      <c r="I315" s="51">
        <v>4300</v>
      </c>
      <c r="J315" s="51" t="s">
        <v>547</v>
      </c>
      <c r="K315" s="51"/>
      <c r="L315" s="51"/>
      <c r="M315" s="51"/>
      <c r="N315" s="51"/>
      <c r="O315" s="54"/>
      <c r="P315" s="54"/>
      <c r="R315" s="37" t="s">
        <v>1065</v>
      </c>
      <c r="S315" s="54"/>
      <c r="T315" s="37"/>
      <c r="U315" s="54"/>
      <c r="V315" s="37"/>
      <c r="W315" s="54"/>
      <c r="X315" s="37"/>
      <c r="Y315" s="54"/>
      <c r="Z315" s="37"/>
      <c r="AA315" s="54"/>
      <c r="AB315" s="37"/>
      <c r="AC315" s="54"/>
      <c r="AD315" s="37"/>
      <c r="AF315" s="37"/>
      <c r="AG315" s="54"/>
      <c r="AI315" s="37"/>
      <c r="AK315" s="37"/>
      <c r="AL315" s="54"/>
    </row>
    <row r="316" spans="1:38" ht="12.75" customHeight="1">
      <c r="A316" s="160">
        <v>189</v>
      </c>
      <c r="B316" s="161">
        <v>45103</v>
      </c>
      <c r="C316" s="161"/>
      <c r="D316" s="162" t="s">
        <v>805</v>
      </c>
      <c r="E316" s="163" t="s">
        <v>546</v>
      </c>
      <c r="F316" s="133">
        <v>282.5</v>
      </c>
      <c r="G316" s="163"/>
      <c r="H316" s="163">
        <v>383</v>
      </c>
      <c r="I316" s="165">
        <v>383</v>
      </c>
      <c r="J316" s="135" t="s">
        <v>632</v>
      </c>
      <c r="K316" s="136">
        <f>H316-F316</f>
        <v>100.5</v>
      </c>
      <c r="L316" s="137">
        <f>K316/F316</f>
        <v>0.35575221238938054</v>
      </c>
      <c r="M316" s="132" t="s">
        <v>548</v>
      </c>
      <c r="N316" s="138">
        <v>45265</v>
      </c>
      <c r="O316" s="54"/>
      <c r="P316" s="54"/>
      <c r="R316" s="37" t="s">
        <v>1065</v>
      </c>
      <c r="S316" s="54"/>
      <c r="T316" s="37"/>
      <c r="U316" s="54"/>
      <c r="V316" s="37"/>
      <c r="W316" s="54"/>
      <c r="X316" s="37"/>
      <c r="Y316" s="54"/>
      <c r="Z316" s="37"/>
      <c r="AA316" s="54"/>
      <c r="AB316" s="37"/>
      <c r="AC316" s="54"/>
      <c r="AD316" s="37"/>
      <c r="AF316" s="37"/>
      <c r="AG316" s="54"/>
      <c r="AI316" s="37"/>
      <c r="AK316" s="37"/>
      <c r="AL316" s="54"/>
    </row>
    <row r="317" spans="1:38" ht="12.75" customHeight="1">
      <c r="A317" s="160">
        <v>190</v>
      </c>
      <c r="B317" s="161">
        <v>45120</v>
      </c>
      <c r="C317" s="161"/>
      <c r="D317" s="162" t="s">
        <v>500</v>
      </c>
      <c r="E317" s="163" t="s">
        <v>546</v>
      </c>
      <c r="F317" s="133">
        <v>2312.5</v>
      </c>
      <c r="G317" s="163"/>
      <c r="H317" s="163">
        <v>2935</v>
      </c>
      <c r="I317" s="165">
        <v>2935</v>
      </c>
      <c r="J317" s="135" t="s">
        <v>632</v>
      </c>
      <c r="K317" s="136">
        <f>H317-F317</f>
        <v>622.5</v>
      </c>
      <c r="L317" s="137">
        <f>K317/F317</f>
        <v>0.2691891891891892</v>
      </c>
      <c r="M317" s="132" t="s">
        <v>548</v>
      </c>
      <c r="N317" s="138">
        <v>45177</v>
      </c>
      <c r="O317" s="54"/>
      <c r="P317" s="54"/>
      <c r="R317" s="37" t="s">
        <v>1065</v>
      </c>
      <c r="S317" s="54"/>
      <c r="T317" s="37"/>
      <c r="U317" s="54"/>
      <c r="V317" s="37"/>
      <c r="W317" s="54"/>
      <c r="X317" s="37"/>
      <c r="Y317" s="54"/>
      <c r="Z317" s="37"/>
      <c r="AA317" s="54"/>
      <c r="AB317" s="37"/>
      <c r="AC317" s="54"/>
      <c r="AD317" s="37"/>
      <c r="AF317" s="37"/>
      <c r="AG317" s="54"/>
      <c r="AI317" s="37"/>
      <c r="AK317" s="37"/>
      <c r="AL317" s="54"/>
    </row>
    <row r="318" spans="1:38" ht="12.75" customHeight="1">
      <c r="A318" s="160">
        <v>191</v>
      </c>
      <c r="B318" s="161">
        <v>45125</v>
      </c>
      <c r="C318" s="161"/>
      <c r="D318" s="162" t="s">
        <v>199</v>
      </c>
      <c r="E318" s="163" t="s">
        <v>546</v>
      </c>
      <c r="F318" s="133">
        <v>3980</v>
      </c>
      <c r="G318" s="163"/>
      <c r="H318" s="163">
        <v>4895</v>
      </c>
      <c r="I318" s="165">
        <v>4895</v>
      </c>
      <c r="J318" s="135" t="s">
        <v>632</v>
      </c>
      <c r="K318" s="136">
        <f>H318-F318</f>
        <v>915</v>
      </c>
      <c r="L318" s="137">
        <f>K318/F318</f>
        <v>0.22989949748743718</v>
      </c>
      <c r="M318" s="132" t="s">
        <v>548</v>
      </c>
      <c r="N318" s="138">
        <v>45155</v>
      </c>
      <c r="O318" s="54"/>
      <c r="P318" s="54"/>
      <c r="R318" s="37" t="s">
        <v>1065</v>
      </c>
      <c r="S318" s="54"/>
      <c r="T318" s="37"/>
      <c r="U318" s="54"/>
      <c r="V318" s="37"/>
      <c r="W318" s="54"/>
      <c r="X318" s="37"/>
      <c r="Y318" s="54"/>
      <c r="Z318" s="37"/>
      <c r="AA318" s="54"/>
      <c r="AB318" s="37"/>
      <c r="AC318" s="54"/>
      <c r="AD318" s="37"/>
      <c r="AG318" s="54"/>
      <c r="AI318" s="37"/>
      <c r="AL318" s="54"/>
    </row>
    <row r="319" spans="1:38" ht="12.75" customHeight="1">
      <c r="A319" s="160">
        <v>192</v>
      </c>
      <c r="B319" s="161">
        <v>45145</v>
      </c>
      <c r="C319" s="161"/>
      <c r="D319" s="162" t="s">
        <v>807</v>
      </c>
      <c r="E319" s="163" t="s">
        <v>546</v>
      </c>
      <c r="F319" s="133">
        <v>565</v>
      </c>
      <c r="G319" s="163"/>
      <c r="H319" s="163">
        <v>725</v>
      </c>
      <c r="I319" s="165">
        <v>725</v>
      </c>
      <c r="J319" s="135" t="s">
        <v>632</v>
      </c>
      <c r="K319" s="136">
        <f>H319-F319</f>
        <v>160</v>
      </c>
      <c r="L319" s="137">
        <f>K319/F319</f>
        <v>0.2831858407079646</v>
      </c>
      <c r="M319" s="132" t="s">
        <v>548</v>
      </c>
      <c r="N319" s="138">
        <v>45169</v>
      </c>
      <c r="O319" s="54"/>
      <c r="P319" s="54"/>
      <c r="R319" s="37" t="s">
        <v>1065</v>
      </c>
      <c r="S319" s="54"/>
      <c r="T319" s="37"/>
      <c r="U319" s="54"/>
      <c r="V319" s="37"/>
      <c r="W319" s="54"/>
      <c r="X319" s="37"/>
      <c r="Y319" s="54"/>
      <c r="Z319" s="37"/>
      <c r="AA319" s="54"/>
      <c r="AB319" s="37"/>
      <c r="AC319" s="54"/>
      <c r="AD319" s="37"/>
      <c r="AG319" s="54"/>
      <c r="AI319" s="37"/>
      <c r="AL319" s="54"/>
    </row>
    <row r="320" spans="1:38" ht="12.75" customHeight="1">
      <c r="A320" s="232">
        <v>193</v>
      </c>
      <c r="B320" s="233">
        <v>45167</v>
      </c>
      <c r="C320" s="233"/>
      <c r="D320" s="234" t="s">
        <v>811</v>
      </c>
      <c r="E320" s="235" t="s">
        <v>546</v>
      </c>
      <c r="F320" s="133">
        <v>700</v>
      </c>
      <c r="G320" s="235"/>
      <c r="H320" s="235">
        <v>950</v>
      </c>
      <c r="I320" s="236">
        <v>950</v>
      </c>
      <c r="J320" s="237" t="s">
        <v>632</v>
      </c>
      <c r="K320" s="136">
        <f>H320-F320</f>
        <v>250</v>
      </c>
      <c r="L320" s="137">
        <f>K320/F320</f>
        <v>0.35714285714285715</v>
      </c>
      <c r="M320" s="132" t="s">
        <v>548</v>
      </c>
      <c r="N320" s="138">
        <v>45261</v>
      </c>
      <c r="O320" s="54"/>
      <c r="P320" s="54"/>
      <c r="R320" s="37" t="s">
        <v>1065</v>
      </c>
      <c r="S320" s="54"/>
      <c r="T320" s="37"/>
      <c r="U320" s="54"/>
      <c r="V320" s="37"/>
      <c r="W320" s="54"/>
      <c r="X320" s="37"/>
      <c r="Y320" s="54"/>
      <c r="Z320" s="37"/>
      <c r="AA320" s="54"/>
      <c r="AB320" s="37"/>
      <c r="AC320" s="54"/>
      <c r="AD320" s="37"/>
      <c r="AG320" s="54"/>
      <c r="AI320" s="37"/>
      <c r="AL320" s="54"/>
    </row>
    <row r="321" spans="1:38" ht="12.75" customHeight="1">
      <c r="A321" s="178">
        <v>194</v>
      </c>
      <c r="B321" s="179">
        <v>45184</v>
      </c>
      <c r="C321" s="53"/>
      <c r="D321" s="53" t="s">
        <v>503</v>
      </c>
      <c r="E321" s="180" t="s">
        <v>546</v>
      </c>
      <c r="F321" s="51" t="s">
        <v>812</v>
      </c>
      <c r="G321" s="51"/>
      <c r="H321" s="51"/>
      <c r="I321" s="51">
        <v>480</v>
      </c>
      <c r="J321" s="51" t="s">
        <v>547</v>
      </c>
      <c r="K321" s="51"/>
      <c r="L321" s="51"/>
      <c r="M321" s="51"/>
      <c r="N321" s="51"/>
      <c r="O321" s="54"/>
      <c r="P321" s="54"/>
      <c r="R321" s="37" t="s">
        <v>1065</v>
      </c>
      <c r="S321" s="54"/>
      <c r="T321" s="37"/>
      <c r="U321" s="54"/>
      <c r="V321" s="37"/>
      <c r="W321" s="54"/>
      <c r="X321" s="37"/>
      <c r="Y321" s="54"/>
      <c r="Z321" s="37"/>
      <c r="AA321" s="54"/>
      <c r="AB321" s="37"/>
      <c r="AC321" s="54"/>
      <c r="AD321" s="37"/>
      <c r="AG321" s="54"/>
      <c r="AI321" s="37"/>
      <c r="AL321" s="54"/>
    </row>
    <row r="322" spans="1:38" ht="12.75" customHeight="1">
      <c r="A322" s="232">
        <v>195</v>
      </c>
      <c r="B322" s="233">
        <v>45203</v>
      </c>
      <c r="C322" s="233"/>
      <c r="D322" s="234" t="s">
        <v>172</v>
      </c>
      <c r="E322" s="235" t="s">
        <v>546</v>
      </c>
      <c r="F322" s="133">
        <v>992.5</v>
      </c>
      <c r="G322" s="235"/>
      <c r="H322" s="235">
        <v>1198</v>
      </c>
      <c r="I322" s="236">
        <v>1198</v>
      </c>
      <c r="J322" s="237" t="s">
        <v>632</v>
      </c>
      <c r="K322" s="136">
        <f>H322-F322</f>
        <v>205.5</v>
      </c>
      <c r="L322" s="137">
        <f>K322/F322</f>
        <v>0.2070528967254408</v>
      </c>
      <c r="M322" s="132" t="s">
        <v>548</v>
      </c>
      <c r="N322" s="138">
        <v>45392</v>
      </c>
      <c r="O322" s="54"/>
      <c r="P322" s="54"/>
      <c r="R322" s="37" t="s">
        <v>1066</v>
      </c>
      <c r="S322" s="54"/>
      <c r="T322" s="37"/>
      <c r="U322" s="54"/>
      <c r="V322" s="37"/>
      <c r="W322" s="54"/>
      <c r="X322" s="37"/>
      <c r="Y322" s="54"/>
      <c r="Z322" s="37"/>
      <c r="AA322" s="54"/>
      <c r="AB322" s="37"/>
      <c r="AC322" s="54"/>
      <c r="AD322" s="37"/>
      <c r="AG322" s="54"/>
      <c r="AI322" s="37"/>
      <c r="AL322" s="54"/>
    </row>
    <row r="323" spans="1:38" ht="12.75" customHeight="1">
      <c r="A323" s="232">
        <v>196</v>
      </c>
      <c r="B323" s="233">
        <v>45216</v>
      </c>
      <c r="C323" s="233"/>
      <c r="D323" s="234" t="s">
        <v>104</v>
      </c>
      <c r="E323" s="235" t="s">
        <v>546</v>
      </c>
      <c r="F323" s="133">
        <v>5425</v>
      </c>
      <c r="G323" s="235"/>
      <c r="H323" s="235">
        <v>6880</v>
      </c>
      <c r="I323" s="236">
        <v>6870</v>
      </c>
      <c r="J323" s="237" t="s">
        <v>632</v>
      </c>
      <c r="K323" s="136">
        <f>H323-F323</f>
        <v>1455</v>
      </c>
      <c r="L323" s="137">
        <f>K323/F323</f>
        <v>0.26820276497695855</v>
      </c>
      <c r="M323" s="132" t="s">
        <v>548</v>
      </c>
      <c r="N323" s="138">
        <v>45342</v>
      </c>
      <c r="O323" s="54"/>
      <c r="P323" s="54"/>
      <c r="R323" s="37" t="s">
        <v>1066</v>
      </c>
      <c r="S323" s="54"/>
      <c r="T323" s="37"/>
      <c r="U323" s="54"/>
      <c r="V323" s="37"/>
      <c r="W323" s="54"/>
      <c r="X323" s="37"/>
      <c r="Y323" s="54"/>
      <c r="Z323" s="37"/>
      <c r="AA323" s="54"/>
      <c r="AB323" s="37"/>
      <c r="AC323" s="54"/>
      <c r="AD323" s="37"/>
      <c r="AG323" s="54"/>
      <c r="AI323" s="37"/>
      <c r="AL323" s="54"/>
    </row>
    <row r="324" spans="1:38" ht="12.75" customHeight="1">
      <c r="A324" s="232">
        <v>197</v>
      </c>
      <c r="B324" s="233">
        <v>45216</v>
      </c>
      <c r="C324" s="233"/>
      <c r="D324" s="234" t="s">
        <v>813</v>
      </c>
      <c r="E324" s="235" t="s">
        <v>546</v>
      </c>
      <c r="F324" s="133">
        <v>1090</v>
      </c>
      <c r="G324" s="235"/>
      <c r="H324" s="235">
        <v>1415</v>
      </c>
      <c r="I324" s="236">
        <v>1415</v>
      </c>
      <c r="J324" s="237" t="s">
        <v>632</v>
      </c>
      <c r="K324" s="136">
        <f>H324-F324</f>
        <v>325</v>
      </c>
      <c r="L324" s="137">
        <f>K324/F324</f>
        <v>0.2981651376146789</v>
      </c>
      <c r="M324" s="132" t="s">
        <v>548</v>
      </c>
      <c r="N324" s="138">
        <v>45282</v>
      </c>
      <c r="O324" s="54"/>
      <c r="P324" s="54"/>
      <c r="R324" s="37" t="s">
        <v>1065</v>
      </c>
      <c r="S324" s="54"/>
      <c r="T324" s="37"/>
      <c r="U324" s="54"/>
      <c r="V324" s="37"/>
      <c r="W324" s="54"/>
      <c r="X324" s="37"/>
      <c r="Y324" s="54"/>
      <c r="Z324" s="37"/>
      <c r="AA324" s="54"/>
      <c r="AB324" s="37"/>
      <c r="AC324" s="54"/>
      <c r="AD324" s="37"/>
      <c r="AG324" s="54"/>
      <c r="AI324" s="37"/>
      <c r="AL324" s="54"/>
    </row>
    <row r="325" spans="1:38" ht="12.75" customHeight="1">
      <c r="A325" s="232">
        <v>198</v>
      </c>
      <c r="B325" s="233">
        <v>45236</v>
      </c>
      <c r="C325" s="233"/>
      <c r="D325" s="234" t="s">
        <v>816</v>
      </c>
      <c r="E325" s="235" t="s">
        <v>546</v>
      </c>
      <c r="F325" s="133">
        <v>1270</v>
      </c>
      <c r="G325" s="235"/>
      <c r="H325" s="235">
        <v>1613</v>
      </c>
      <c r="I325" s="236">
        <v>1613</v>
      </c>
      <c r="J325" s="237" t="s">
        <v>632</v>
      </c>
      <c r="K325" s="136">
        <f>H325-F325</f>
        <v>343</v>
      </c>
      <c r="L325" s="137">
        <f>K325/F325</f>
        <v>0.2700787401574803</v>
      </c>
      <c r="M325" s="132" t="s">
        <v>548</v>
      </c>
      <c r="N325" s="138">
        <v>45246</v>
      </c>
      <c r="O325" s="54"/>
      <c r="P325" s="54"/>
      <c r="R325" s="37" t="s">
        <v>1066</v>
      </c>
      <c r="S325" s="54"/>
      <c r="T325" s="37"/>
      <c r="U325" s="54"/>
      <c r="V325" s="37"/>
      <c r="W325" s="54"/>
      <c r="X325" s="37"/>
      <c r="Y325" s="54"/>
      <c r="Z325" s="37"/>
      <c r="AA325" s="54"/>
      <c r="AB325" s="37"/>
      <c r="AC325" s="54"/>
      <c r="AD325" s="37"/>
      <c r="AG325" s="54"/>
      <c r="AI325" s="37"/>
      <c r="AL325" s="54"/>
    </row>
    <row r="326" spans="1:38" ht="12.75" customHeight="1">
      <c r="A326" s="178">
        <v>199</v>
      </c>
      <c r="B326" s="179">
        <v>45251</v>
      </c>
      <c r="C326" s="53"/>
      <c r="D326" s="53" t="s">
        <v>817</v>
      </c>
      <c r="E326" s="180" t="s">
        <v>546</v>
      </c>
      <c r="F326" s="51" t="s">
        <v>818</v>
      </c>
      <c r="G326" s="51"/>
      <c r="H326" s="51"/>
      <c r="I326" s="51">
        <v>1490</v>
      </c>
      <c r="J326" s="51" t="s">
        <v>547</v>
      </c>
      <c r="K326" s="51"/>
      <c r="L326" s="51"/>
      <c r="M326" s="51"/>
      <c r="N326" s="51"/>
      <c r="O326" s="54"/>
      <c r="P326" s="54"/>
      <c r="R326" s="37" t="s">
        <v>1065</v>
      </c>
      <c r="S326" s="54"/>
      <c r="T326" s="37"/>
      <c r="U326" s="54"/>
      <c r="V326" s="37"/>
      <c r="W326" s="54"/>
      <c r="X326" s="37"/>
      <c r="Y326" s="54"/>
      <c r="Z326" s="37"/>
      <c r="AA326" s="54"/>
      <c r="AB326" s="37"/>
      <c r="AC326" s="54"/>
      <c r="AD326" s="37"/>
      <c r="AG326" s="54"/>
      <c r="AI326" s="37"/>
      <c r="AL326" s="54"/>
    </row>
    <row r="327" spans="1:38" ht="12.75" customHeight="1">
      <c r="A327" s="178">
        <v>200</v>
      </c>
      <c r="B327" s="179">
        <v>45254</v>
      </c>
      <c r="C327" s="53"/>
      <c r="D327" s="53" t="s">
        <v>816</v>
      </c>
      <c r="E327" s="180" t="s">
        <v>546</v>
      </c>
      <c r="F327" s="51" t="s">
        <v>819</v>
      </c>
      <c r="G327" s="51"/>
      <c r="H327" s="51"/>
      <c r="I327" s="51">
        <v>1806</v>
      </c>
      <c r="J327" s="51" t="s">
        <v>547</v>
      </c>
      <c r="K327" s="51"/>
      <c r="L327" s="51"/>
      <c r="M327" s="51"/>
      <c r="N327" s="51"/>
      <c r="O327" s="54"/>
      <c r="P327" s="54"/>
      <c r="R327" s="37" t="s">
        <v>1066</v>
      </c>
      <c r="S327" s="54"/>
      <c r="T327" s="37"/>
      <c r="U327" s="54"/>
      <c r="V327" s="37"/>
      <c r="W327" s="54"/>
      <c r="X327" s="37"/>
      <c r="Y327" s="54"/>
      <c r="Z327" s="37"/>
      <c r="AA327" s="54"/>
      <c r="AB327" s="37"/>
      <c r="AC327" s="54"/>
      <c r="AD327" s="37"/>
      <c r="AG327" s="54"/>
      <c r="AI327" s="37"/>
      <c r="AL327" s="54"/>
    </row>
    <row r="328" spans="1:38" ht="12.75" customHeight="1">
      <c r="A328" s="232">
        <v>201</v>
      </c>
      <c r="B328" s="233">
        <v>45265</v>
      </c>
      <c r="C328" s="233"/>
      <c r="D328" s="234" t="s">
        <v>504</v>
      </c>
      <c r="E328" s="235" t="s">
        <v>546</v>
      </c>
      <c r="F328" s="133">
        <v>435</v>
      </c>
      <c r="G328" s="235"/>
      <c r="H328" s="235">
        <v>558</v>
      </c>
      <c r="I328" s="236">
        <v>558</v>
      </c>
      <c r="J328" s="237" t="s">
        <v>632</v>
      </c>
      <c r="K328" s="136">
        <f>H328-F328</f>
        <v>123</v>
      </c>
      <c r="L328" s="137">
        <f>K328/F328</f>
        <v>0.2827586206896552</v>
      </c>
      <c r="M328" s="132" t="s">
        <v>548</v>
      </c>
      <c r="N328" s="138">
        <v>45378</v>
      </c>
      <c r="O328" s="54"/>
      <c r="P328" s="54"/>
      <c r="R328" s="37" t="s">
        <v>1065</v>
      </c>
      <c r="S328" s="54"/>
      <c r="T328" s="37"/>
      <c r="U328" s="54"/>
      <c r="V328" s="37"/>
      <c r="W328" s="54"/>
      <c r="X328" s="37"/>
      <c r="Y328" s="54"/>
      <c r="Z328" s="37"/>
      <c r="AA328" s="54"/>
      <c r="AB328" s="37"/>
      <c r="AC328" s="54"/>
      <c r="AD328" s="37"/>
      <c r="AG328" s="54"/>
      <c r="AI328" s="37"/>
      <c r="AL328" s="54"/>
    </row>
    <row r="329" spans="1:38" ht="12.75" customHeight="1">
      <c r="A329" s="232">
        <v>202</v>
      </c>
      <c r="B329" s="233">
        <v>45272</v>
      </c>
      <c r="C329" s="233"/>
      <c r="D329" s="234" t="s">
        <v>821</v>
      </c>
      <c r="E329" s="235" t="s">
        <v>546</v>
      </c>
      <c r="F329" s="133">
        <v>4225</v>
      </c>
      <c r="G329" s="235"/>
      <c r="H329" s="235">
        <v>5512</v>
      </c>
      <c r="I329" s="236">
        <v>5512</v>
      </c>
      <c r="J329" s="237" t="s">
        <v>632</v>
      </c>
      <c r="K329" s="136">
        <f>H329-F329</f>
        <v>1287</v>
      </c>
      <c r="L329" s="137">
        <f>K329/F329</f>
        <v>0.3046153846153846</v>
      </c>
      <c r="M329" s="132" t="s">
        <v>548</v>
      </c>
      <c r="N329" s="138">
        <v>45329</v>
      </c>
      <c r="O329" s="54"/>
      <c r="P329" s="54"/>
      <c r="R329" s="37" t="s">
        <v>1066</v>
      </c>
      <c r="S329" s="54"/>
      <c r="T329" s="37"/>
      <c r="U329" s="54"/>
      <c r="V329" s="37"/>
      <c r="W329" s="54"/>
      <c r="X329" s="37"/>
      <c r="Y329" s="54"/>
      <c r="Z329" s="37"/>
      <c r="AA329" s="54"/>
      <c r="AB329" s="37"/>
      <c r="AC329" s="54"/>
      <c r="AD329" s="37"/>
      <c r="AG329" s="54"/>
      <c r="AI329" s="37"/>
      <c r="AL329" s="54"/>
    </row>
    <row r="330" spans="1:38" ht="12.75" customHeight="1">
      <c r="A330" s="178">
        <v>203</v>
      </c>
      <c r="B330" s="179">
        <v>45292</v>
      </c>
      <c r="C330" s="53"/>
      <c r="D330" s="53" t="s">
        <v>309</v>
      </c>
      <c r="E330" s="180" t="s">
        <v>546</v>
      </c>
      <c r="F330" s="51" t="s">
        <v>822</v>
      </c>
      <c r="G330" s="51"/>
      <c r="H330" s="51"/>
      <c r="I330" s="51">
        <v>4909</v>
      </c>
      <c r="J330" s="51" t="s">
        <v>547</v>
      </c>
      <c r="K330" s="51"/>
      <c r="L330" s="51"/>
      <c r="M330" s="51"/>
      <c r="N330" s="51"/>
      <c r="O330" s="54"/>
      <c r="P330" s="54"/>
      <c r="R330" s="37" t="s">
        <v>1066</v>
      </c>
      <c r="S330" s="54"/>
      <c r="T330" s="37"/>
      <c r="U330" s="54"/>
      <c r="V330" s="37"/>
      <c r="W330" s="54"/>
      <c r="X330" s="37"/>
      <c r="Y330" s="54"/>
      <c r="Z330" s="37"/>
      <c r="AA330" s="54"/>
      <c r="AB330" s="37"/>
      <c r="AC330" s="54"/>
      <c r="AD330" s="37"/>
      <c r="AG330" s="54"/>
      <c r="AI330" s="37"/>
      <c r="AL330" s="54"/>
    </row>
    <row r="331" spans="1:38" ht="12.75" customHeight="1">
      <c r="A331" s="178">
        <v>204</v>
      </c>
      <c r="B331" s="179">
        <v>45294</v>
      </c>
      <c r="C331" s="53"/>
      <c r="D331" s="53" t="s">
        <v>502</v>
      </c>
      <c r="E331" s="180" t="s">
        <v>546</v>
      </c>
      <c r="F331" s="51" t="s">
        <v>823</v>
      </c>
      <c r="G331" s="51"/>
      <c r="H331" s="51"/>
      <c r="I331" s="51">
        <v>1080</v>
      </c>
      <c r="J331" s="51" t="s">
        <v>547</v>
      </c>
      <c r="K331" s="51"/>
      <c r="L331" s="51"/>
      <c r="M331" s="51"/>
      <c r="N331" s="51"/>
      <c r="O331" s="54"/>
      <c r="P331" s="54"/>
      <c r="R331" s="37" t="s">
        <v>1065</v>
      </c>
      <c r="S331" s="54"/>
      <c r="T331" s="37"/>
      <c r="U331" s="54"/>
      <c r="V331" s="37"/>
      <c r="W331" s="54"/>
      <c r="X331" s="37"/>
      <c r="Y331" s="54"/>
      <c r="Z331" s="37"/>
      <c r="AA331" s="54"/>
      <c r="AB331" s="37"/>
      <c r="AC331" s="54"/>
      <c r="AD331" s="37"/>
      <c r="AG331" s="54"/>
      <c r="AI331" s="37"/>
      <c r="AL331" s="54"/>
    </row>
    <row r="332" spans="1:38" ht="12.75" customHeight="1">
      <c r="A332" s="178">
        <v>205</v>
      </c>
      <c r="B332" s="179">
        <v>45315</v>
      </c>
      <c r="C332" s="53"/>
      <c r="D332" s="53" t="s">
        <v>310</v>
      </c>
      <c r="E332" s="180" t="s">
        <v>546</v>
      </c>
      <c r="F332" s="51" t="s">
        <v>825</v>
      </c>
      <c r="G332" s="51"/>
      <c r="H332" s="51"/>
      <c r="I332" s="51">
        <v>2077</v>
      </c>
      <c r="J332" s="51" t="s">
        <v>547</v>
      </c>
      <c r="K332" s="51"/>
      <c r="L332" s="51"/>
      <c r="M332" s="51"/>
      <c r="N332" s="51"/>
      <c r="O332" s="54"/>
      <c r="P332" s="54"/>
      <c r="R332" s="37" t="s">
        <v>1066</v>
      </c>
      <c r="S332" s="54"/>
      <c r="T332" s="37"/>
      <c r="U332" s="54"/>
      <c r="V332" s="37"/>
      <c r="W332" s="54"/>
      <c r="X332" s="37"/>
      <c r="Y332" s="54"/>
      <c r="Z332" s="37"/>
      <c r="AA332" s="54"/>
      <c r="AB332" s="37"/>
      <c r="AC332" s="54"/>
      <c r="AD332" s="37"/>
      <c r="AG332" s="54"/>
      <c r="AI332" s="37"/>
      <c r="AL332" s="54"/>
    </row>
    <row r="333" spans="1:38" ht="12.75" customHeight="1">
      <c r="A333" s="178">
        <v>206</v>
      </c>
      <c r="B333" s="179">
        <v>45320</v>
      </c>
      <c r="C333" s="53"/>
      <c r="D333" s="53" t="s">
        <v>826</v>
      </c>
      <c r="E333" s="180" t="s">
        <v>546</v>
      </c>
      <c r="F333" s="51" t="s">
        <v>827</v>
      </c>
      <c r="G333" s="51"/>
      <c r="H333" s="51"/>
      <c r="I333" s="51">
        <v>2906</v>
      </c>
      <c r="J333" s="51" t="s">
        <v>547</v>
      </c>
      <c r="K333" s="51"/>
      <c r="L333" s="51"/>
      <c r="M333" s="51"/>
      <c r="N333" s="51"/>
      <c r="O333" s="54"/>
      <c r="P333" s="54"/>
      <c r="R333" s="37" t="s">
        <v>1065</v>
      </c>
      <c r="S333" s="54"/>
      <c r="T333" s="37"/>
      <c r="U333" s="54"/>
      <c r="V333" s="37"/>
      <c r="W333" s="54"/>
      <c r="X333" s="37"/>
      <c r="Y333" s="54"/>
      <c r="Z333" s="37"/>
      <c r="AA333" s="54"/>
      <c r="AB333" s="37"/>
      <c r="AC333" s="54"/>
      <c r="AD333" s="37"/>
      <c r="AG333" s="54"/>
      <c r="AI333" s="37"/>
      <c r="AL333" s="54"/>
    </row>
    <row r="334" spans="1:38" ht="12.75" customHeight="1">
      <c r="A334" s="232">
        <v>207</v>
      </c>
      <c r="B334" s="233">
        <v>45331</v>
      </c>
      <c r="C334" s="233"/>
      <c r="D334" s="234" t="s">
        <v>500</v>
      </c>
      <c r="E334" s="235" t="s">
        <v>546</v>
      </c>
      <c r="F334" s="133">
        <v>3270</v>
      </c>
      <c r="G334" s="235"/>
      <c r="H334" s="235">
        <v>4096</v>
      </c>
      <c r="I334" s="236">
        <v>4096</v>
      </c>
      <c r="J334" s="237" t="s">
        <v>632</v>
      </c>
      <c r="K334" s="136">
        <f>H334-F334</f>
        <v>826</v>
      </c>
      <c r="L334" s="137">
        <f>K334/F334</f>
        <v>0.25259938837920487</v>
      </c>
      <c r="M334" s="132" t="s">
        <v>548</v>
      </c>
      <c r="N334" s="138">
        <v>45377</v>
      </c>
      <c r="O334" s="54"/>
      <c r="P334" s="54"/>
      <c r="R334" s="37" t="s">
        <v>1065</v>
      </c>
      <c r="S334" s="54"/>
      <c r="T334" s="37"/>
      <c r="U334" s="54"/>
      <c r="V334" s="37"/>
      <c r="W334" s="54"/>
      <c r="X334" s="37"/>
      <c r="Y334" s="54"/>
      <c r="Z334" s="37"/>
      <c r="AA334" s="54"/>
      <c r="AB334" s="37"/>
      <c r="AC334" s="54"/>
      <c r="AD334" s="37"/>
      <c r="AG334" s="54"/>
      <c r="AI334" s="37"/>
      <c r="AL334" s="54"/>
    </row>
    <row r="335" spans="1:38" ht="12.75" customHeight="1">
      <c r="A335" s="178">
        <v>208</v>
      </c>
      <c r="B335" s="179">
        <v>45345</v>
      </c>
      <c r="C335" s="53"/>
      <c r="D335" s="53" t="s">
        <v>59</v>
      </c>
      <c r="E335" s="180" t="s">
        <v>546</v>
      </c>
      <c r="F335" s="51" t="s">
        <v>842</v>
      </c>
      <c r="G335" s="51"/>
      <c r="H335" s="51"/>
      <c r="I335" s="51">
        <v>2627</v>
      </c>
      <c r="J335" s="51" t="s">
        <v>547</v>
      </c>
      <c r="K335" s="51"/>
      <c r="L335" s="51"/>
      <c r="M335" s="51"/>
      <c r="N335" s="53"/>
      <c r="O335" s="54"/>
      <c r="P335" s="54"/>
      <c r="R335" s="37" t="s">
        <v>1066</v>
      </c>
      <c r="S335" s="54"/>
      <c r="T335" s="37"/>
      <c r="U335" s="54"/>
      <c r="V335" s="37"/>
      <c r="W335" s="54"/>
      <c r="X335" s="37"/>
      <c r="Y335" s="54"/>
      <c r="Z335" s="37"/>
      <c r="AA335" s="54"/>
      <c r="AB335" s="37"/>
      <c r="AC335" s="54"/>
      <c r="AD335" s="37"/>
      <c r="AG335" s="54"/>
      <c r="AI335" s="37"/>
      <c r="AL335" s="54"/>
    </row>
    <row r="336" spans="1:38" ht="12.75" customHeight="1">
      <c r="A336" s="178">
        <v>209</v>
      </c>
      <c r="B336" s="179">
        <v>45356</v>
      </c>
      <c r="C336" s="53"/>
      <c r="D336" s="53" t="s">
        <v>811</v>
      </c>
      <c r="E336" s="180" t="s">
        <v>546</v>
      </c>
      <c r="F336" s="51" t="s">
        <v>844</v>
      </c>
      <c r="G336" s="51"/>
      <c r="H336" s="51"/>
      <c r="I336" s="51">
        <v>1170</v>
      </c>
      <c r="J336" s="51" t="s">
        <v>547</v>
      </c>
      <c r="K336" s="51"/>
      <c r="L336" s="51"/>
      <c r="M336" s="51"/>
      <c r="N336" s="53"/>
      <c r="O336" s="54"/>
      <c r="P336" s="54"/>
      <c r="R336" s="37" t="s">
        <v>1067</v>
      </c>
      <c r="S336" s="54"/>
      <c r="T336" s="37"/>
      <c r="U336" s="54"/>
      <c r="V336" s="37"/>
      <c r="W336" s="54"/>
      <c r="X336" s="37"/>
      <c r="Y336" s="54"/>
      <c r="Z336" s="37"/>
      <c r="AA336" s="54"/>
      <c r="AB336" s="37"/>
      <c r="AC336" s="54"/>
      <c r="AD336" s="37"/>
      <c r="AG336" s="54"/>
      <c r="AI336" s="37"/>
      <c r="AL336" s="54"/>
    </row>
    <row r="337" spans="1:38" ht="12.75" customHeight="1">
      <c r="A337" s="232">
        <v>210</v>
      </c>
      <c r="B337" s="233">
        <v>45372</v>
      </c>
      <c r="C337" s="233"/>
      <c r="D337" s="234" t="s">
        <v>476</v>
      </c>
      <c r="E337" s="235" t="s">
        <v>546</v>
      </c>
      <c r="F337" s="133">
        <v>2910</v>
      </c>
      <c r="G337" s="235"/>
      <c r="H337" s="235">
        <v>3696</v>
      </c>
      <c r="I337" s="236">
        <v>3696</v>
      </c>
      <c r="J337" s="237" t="s">
        <v>632</v>
      </c>
      <c r="K337" s="136">
        <f>H337-F337</f>
        <v>786</v>
      </c>
      <c r="L337" s="137">
        <f>K337/F337</f>
        <v>0.27010309278350514</v>
      </c>
      <c r="M337" s="132" t="s">
        <v>548</v>
      </c>
      <c r="N337" s="138">
        <v>45412</v>
      </c>
      <c r="O337" s="54"/>
      <c r="P337" s="54"/>
      <c r="R337" s="37" t="s">
        <v>1067</v>
      </c>
      <c r="S337" s="54"/>
      <c r="T337" s="37"/>
      <c r="U337" s="54"/>
      <c r="V337" s="37"/>
      <c r="W337" s="54"/>
      <c r="X337" s="37"/>
      <c r="Y337" s="54"/>
      <c r="Z337" s="37"/>
      <c r="AA337" s="54"/>
      <c r="AB337" s="37"/>
      <c r="AC337" s="54"/>
      <c r="AD337" s="37"/>
      <c r="AG337" s="54"/>
      <c r="AI337" s="37"/>
      <c r="AL337" s="54"/>
    </row>
    <row r="338" spans="1:38" ht="12.75" customHeight="1">
      <c r="A338" s="178">
        <v>211</v>
      </c>
      <c r="B338" s="179">
        <v>45387</v>
      </c>
      <c r="C338" s="53"/>
      <c r="D338" s="53" t="s">
        <v>506</v>
      </c>
      <c r="E338" s="180" t="s">
        <v>546</v>
      </c>
      <c r="F338" s="51" t="s">
        <v>853</v>
      </c>
      <c r="G338" s="51"/>
      <c r="H338" s="51"/>
      <c r="I338" s="51">
        <v>938</v>
      </c>
      <c r="J338" s="51" t="s">
        <v>547</v>
      </c>
      <c r="K338" s="51"/>
      <c r="L338" s="51"/>
      <c r="M338" s="51"/>
      <c r="N338" s="53"/>
      <c r="O338" s="54"/>
      <c r="P338" s="54"/>
      <c r="R338" s="43" t="s">
        <v>1066</v>
      </c>
      <c r="S338" s="54"/>
      <c r="T338" s="37"/>
      <c r="U338" s="54"/>
      <c r="V338" s="37"/>
      <c r="W338" s="54"/>
      <c r="X338" s="37"/>
      <c r="Y338" s="54"/>
      <c r="Z338" s="37"/>
      <c r="AA338" s="54"/>
      <c r="AB338" s="37"/>
      <c r="AC338" s="54"/>
      <c r="AD338" s="37"/>
      <c r="AG338" s="54"/>
      <c r="AI338" s="37"/>
      <c r="AL338" s="54"/>
    </row>
    <row r="339" spans="1:38" ht="12.75" customHeight="1">
      <c r="A339" s="178">
        <v>212</v>
      </c>
      <c r="B339" s="179">
        <v>45407</v>
      </c>
      <c r="C339" s="53"/>
      <c r="D339" s="53" t="s">
        <v>813</v>
      </c>
      <c r="E339" s="180" t="s">
        <v>546</v>
      </c>
      <c r="F339" s="51" t="s">
        <v>860</v>
      </c>
      <c r="G339" s="51"/>
      <c r="H339" s="51"/>
      <c r="I339" s="51">
        <v>1675</v>
      </c>
      <c r="J339" s="51" t="s">
        <v>547</v>
      </c>
      <c r="K339" s="51"/>
      <c r="L339" s="51"/>
      <c r="M339" s="51"/>
      <c r="N339" s="53"/>
      <c r="O339" s="54"/>
      <c r="P339" s="54"/>
      <c r="R339" s="43" t="s">
        <v>1066</v>
      </c>
      <c r="S339" s="54"/>
      <c r="T339" s="37"/>
      <c r="U339" s="54"/>
      <c r="V339" s="37"/>
      <c r="W339" s="54"/>
      <c r="X339" s="37"/>
      <c r="Y339" s="54"/>
      <c r="Z339" s="37"/>
      <c r="AA339" s="54"/>
      <c r="AB339" s="37"/>
      <c r="AC339" s="54"/>
      <c r="AD339" s="37"/>
      <c r="AG339" s="54"/>
      <c r="AI339" s="37"/>
      <c r="AL339" s="54"/>
    </row>
    <row r="340" spans="1:38" ht="12.75" customHeight="1">
      <c r="A340" s="178">
        <v>213</v>
      </c>
      <c r="B340" s="179">
        <v>45426</v>
      </c>
      <c r="C340" s="53"/>
      <c r="D340" s="53" t="s">
        <v>790</v>
      </c>
      <c r="E340" s="180" t="s">
        <v>546</v>
      </c>
      <c r="F340" s="51" t="s">
        <v>997</v>
      </c>
      <c r="G340" s="51"/>
      <c r="H340" s="51"/>
      <c r="I340" s="51">
        <v>617</v>
      </c>
      <c r="J340" s="51" t="s">
        <v>547</v>
      </c>
      <c r="K340" s="51"/>
      <c r="L340" s="51"/>
      <c r="M340" s="51"/>
      <c r="N340" s="53"/>
      <c r="O340" s="54"/>
      <c r="P340" s="54"/>
      <c r="R340" s="54"/>
      <c r="S340" s="54"/>
      <c r="T340" s="37"/>
      <c r="U340" s="54"/>
      <c r="V340" s="37"/>
      <c r="W340" s="54"/>
      <c r="X340" s="37"/>
      <c r="Y340" s="54"/>
      <c r="Z340" s="37"/>
      <c r="AA340" s="54"/>
      <c r="AB340" s="37"/>
      <c r="AC340" s="54"/>
      <c r="AD340" s="37"/>
      <c r="AG340" s="54"/>
      <c r="AI340" s="37"/>
      <c r="AL340" s="54"/>
    </row>
    <row r="341" spans="1:38" ht="12.75" customHeight="1">
      <c r="A341" s="178"/>
      <c r="B341" s="179"/>
      <c r="C341" s="53"/>
      <c r="D341" s="53"/>
      <c r="E341" s="180"/>
      <c r="F341" s="51"/>
      <c r="G341" s="51"/>
      <c r="H341" s="51"/>
      <c r="I341" s="51"/>
      <c r="J341" s="51"/>
      <c r="K341" s="51"/>
      <c r="L341" s="51"/>
      <c r="M341" s="51"/>
      <c r="N341" s="53"/>
      <c r="O341" s="54"/>
      <c r="P341" s="54"/>
      <c r="R341" s="54"/>
      <c r="S341" s="54"/>
      <c r="T341" s="37"/>
      <c r="U341" s="54"/>
      <c r="V341" s="37"/>
      <c r="W341" s="54"/>
      <c r="X341" s="37"/>
      <c r="Y341" s="54"/>
      <c r="Z341" s="37"/>
      <c r="AA341" s="54"/>
      <c r="AB341" s="37"/>
      <c r="AC341" s="54"/>
      <c r="AD341" s="37"/>
      <c r="AG341" s="54"/>
      <c r="AI341" s="37"/>
      <c r="AL341" s="54"/>
    </row>
    <row r="342" spans="1:30" ht="15" customHeight="1">
      <c r="A342" s="178"/>
      <c r="B342" s="179"/>
      <c r="C342" s="53"/>
      <c r="D342" s="53"/>
      <c r="E342" s="180"/>
      <c r="F342" s="51"/>
      <c r="G342" s="51"/>
      <c r="H342" s="51"/>
      <c r="I342" s="51"/>
      <c r="J342" s="51"/>
      <c r="K342" s="51"/>
      <c r="L342" s="51"/>
      <c r="M342" s="51"/>
      <c r="N342" s="53"/>
      <c r="O342" s="54"/>
      <c r="P342" s="54"/>
      <c r="R342" s="54"/>
      <c r="S342" s="54"/>
      <c r="T342" s="37"/>
      <c r="U342" s="54"/>
      <c r="V342" s="37"/>
      <c r="W342" s="54"/>
      <c r="X342" s="37"/>
      <c r="Y342" s="54"/>
      <c r="Z342" s="37"/>
      <c r="AA342" s="54"/>
      <c r="AB342" s="37"/>
      <c r="AC342" s="54"/>
      <c r="AD342" s="37"/>
    </row>
    <row r="343" spans="2:38" ht="12.75" customHeight="1">
      <c r="B343" s="181" t="s">
        <v>788</v>
      </c>
      <c r="F343" s="54"/>
      <c r="G343" s="54"/>
      <c r="H343" s="54"/>
      <c r="I343" s="54"/>
      <c r="J343" s="37"/>
      <c r="K343" s="54"/>
      <c r="L343" s="54"/>
      <c r="M343" s="54"/>
      <c r="O343" s="54"/>
      <c r="P343" s="54"/>
      <c r="R343" s="54"/>
      <c r="S343" s="54"/>
      <c r="T343" s="37"/>
      <c r="U343" s="54"/>
      <c r="V343" s="37"/>
      <c r="W343" s="54"/>
      <c r="X343" s="37"/>
      <c r="Y343" s="54"/>
      <c r="Z343" s="37"/>
      <c r="AA343" s="54"/>
      <c r="AB343" s="37"/>
      <c r="AC343" s="54"/>
      <c r="AD343" s="37"/>
      <c r="AG343" s="54"/>
      <c r="AI343" s="37"/>
      <c r="AL343" s="54"/>
    </row>
    <row r="344" spans="1:38" ht="12.75" customHeight="1">
      <c r="A344" s="182"/>
      <c r="F344" s="54"/>
      <c r="G344" s="54"/>
      <c r="H344" s="54"/>
      <c r="I344" s="54"/>
      <c r="J344" s="37"/>
      <c r="K344" s="54"/>
      <c r="L344" s="54"/>
      <c r="M344" s="54"/>
      <c r="O344" s="54"/>
      <c r="P344" s="54"/>
      <c r="R344" s="54"/>
      <c r="S344" s="54"/>
      <c r="T344" s="37"/>
      <c r="U344" s="54"/>
      <c r="V344" s="37"/>
      <c r="W344" s="54"/>
      <c r="X344" s="37"/>
      <c r="Y344" s="54"/>
      <c r="Z344" s="37"/>
      <c r="AA344" s="54"/>
      <c r="AB344" s="37"/>
      <c r="AC344" s="54"/>
      <c r="AD344" s="37"/>
      <c r="AG344" s="54"/>
      <c r="AI344" s="37"/>
      <c r="AL344" s="54"/>
    </row>
    <row r="345" spans="1:30" ht="12.75" customHeight="1">
      <c r="A345" s="182"/>
      <c r="F345" s="54"/>
      <c r="G345" s="54"/>
      <c r="H345" s="54"/>
      <c r="I345" s="54"/>
      <c r="J345" s="37"/>
      <c r="K345" s="54"/>
      <c r="L345" s="54"/>
      <c r="M345" s="54"/>
      <c r="O345" s="54"/>
      <c r="P345" s="54"/>
      <c r="R345" s="54"/>
      <c r="S345" s="54"/>
      <c r="T345" s="37"/>
      <c r="U345" s="54"/>
      <c r="V345" s="37"/>
      <c r="W345" s="54"/>
      <c r="X345" s="37"/>
      <c r="Y345" s="54"/>
      <c r="Z345" s="37"/>
      <c r="AA345" s="54"/>
      <c r="AB345" s="37"/>
      <c r="AC345" s="54"/>
      <c r="AD345" s="37"/>
    </row>
    <row r="346" spans="1:30" ht="12.75" customHeight="1">
      <c r="A346" s="51"/>
      <c r="F346" s="54"/>
      <c r="G346" s="54"/>
      <c r="H346" s="54"/>
      <c r="I346" s="54"/>
      <c r="J346" s="37"/>
      <c r="K346" s="54"/>
      <c r="L346" s="54"/>
      <c r="M346" s="54"/>
      <c r="O346" s="54"/>
      <c r="P346" s="54"/>
      <c r="R346" s="54"/>
      <c r="S346" s="54"/>
      <c r="T346" s="37"/>
      <c r="U346" s="54"/>
      <c r="V346" s="37"/>
      <c r="W346" s="54"/>
      <c r="X346" s="37"/>
      <c r="Y346" s="54"/>
      <c r="Z346" s="37"/>
      <c r="AA346" s="54"/>
      <c r="AB346" s="37"/>
      <c r="AC346" s="54"/>
      <c r="AD346" s="37"/>
    </row>
    <row r="347" spans="6:30" ht="12.75" customHeight="1">
      <c r="F347" s="54"/>
      <c r="G347" s="54"/>
      <c r="H347" s="54"/>
      <c r="I347" s="54"/>
      <c r="J347" s="37"/>
      <c r="K347" s="54"/>
      <c r="L347" s="54"/>
      <c r="M347" s="54"/>
      <c r="O347" s="54"/>
      <c r="P347" s="54"/>
      <c r="R347" s="54"/>
      <c r="S347" s="54"/>
      <c r="T347" s="37"/>
      <c r="U347" s="54"/>
      <c r="V347" s="37"/>
      <c r="W347" s="54"/>
      <c r="X347" s="37"/>
      <c r="Y347" s="54"/>
      <c r="Z347" s="37"/>
      <c r="AA347" s="54"/>
      <c r="AB347" s="37"/>
      <c r="AC347" s="54"/>
      <c r="AD347" s="37"/>
    </row>
    <row r="348" spans="6:30" ht="12.75" customHeight="1">
      <c r="F348" s="54"/>
      <c r="G348" s="54"/>
      <c r="H348" s="54"/>
      <c r="I348" s="54"/>
      <c r="J348" s="37"/>
      <c r="K348" s="54"/>
      <c r="L348" s="54"/>
      <c r="M348" s="54"/>
      <c r="O348" s="54"/>
      <c r="P348" s="54"/>
      <c r="R348" s="54"/>
      <c r="S348" s="54"/>
      <c r="T348" s="37"/>
      <c r="U348" s="54"/>
      <c r="V348" s="37"/>
      <c r="W348" s="54"/>
      <c r="X348" s="37"/>
      <c r="Y348" s="54"/>
      <c r="Z348" s="37"/>
      <c r="AA348" s="54"/>
      <c r="AB348" s="37"/>
      <c r="AC348" s="54"/>
      <c r="AD348" s="37"/>
    </row>
    <row r="349" spans="6:30" ht="12.75" customHeight="1">
      <c r="F349" s="54"/>
      <c r="G349" s="54"/>
      <c r="H349" s="54"/>
      <c r="I349" s="54"/>
      <c r="J349" s="37"/>
      <c r="K349" s="54"/>
      <c r="L349" s="54"/>
      <c r="M349" s="54"/>
      <c r="O349" s="54"/>
      <c r="P349" s="54"/>
      <c r="R349" s="54"/>
      <c r="S349" s="54"/>
      <c r="T349" s="37"/>
      <c r="U349" s="54"/>
      <c r="V349" s="37"/>
      <c r="W349" s="54"/>
      <c r="X349" s="37"/>
      <c r="Y349" s="54"/>
      <c r="Z349" s="37"/>
      <c r="AA349" s="54"/>
      <c r="AB349" s="37"/>
      <c r="AC349" s="54"/>
      <c r="AD349" s="37"/>
    </row>
    <row r="350" spans="6:30" ht="12.75" customHeight="1">
      <c r="F350" s="54"/>
      <c r="G350" s="54"/>
      <c r="H350" s="54"/>
      <c r="I350" s="54"/>
      <c r="J350" s="37"/>
      <c r="K350" s="54"/>
      <c r="L350" s="54"/>
      <c r="M350" s="54"/>
      <c r="O350" s="54"/>
      <c r="P350" s="54"/>
      <c r="R350" s="54"/>
      <c r="S350" s="54"/>
      <c r="T350" s="37"/>
      <c r="U350" s="54"/>
      <c r="V350" s="37"/>
      <c r="W350" s="54"/>
      <c r="X350" s="37"/>
      <c r="Y350" s="54"/>
      <c r="Z350" s="37"/>
      <c r="AA350" s="54"/>
      <c r="AB350" s="37"/>
      <c r="AC350" s="54"/>
      <c r="AD350" s="37"/>
    </row>
    <row r="351" spans="6:30" ht="12.75" customHeight="1">
      <c r="F351" s="54"/>
      <c r="G351" s="54"/>
      <c r="H351" s="54"/>
      <c r="I351" s="54"/>
      <c r="J351" s="37"/>
      <c r="K351" s="54"/>
      <c r="L351" s="54"/>
      <c r="M351" s="54"/>
      <c r="O351" s="54"/>
      <c r="P351" s="54"/>
      <c r="R351" s="54"/>
      <c r="S351" s="54"/>
      <c r="T351" s="37"/>
      <c r="U351" s="54"/>
      <c r="V351" s="37"/>
      <c r="W351" s="54"/>
      <c r="X351" s="37"/>
      <c r="Y351" s="54"/>
      <c r="Z351" s="37"/>
      <c r="AA351" s="54"/>
      <c r="AB351" s="37"/>
      <c r="AC351" s="54"/>
      <c r="AD351" s="37"/>
    </row>
    <row r="352" spans="6:30" ht="12.75" customHeight="1">
      <c r="F352" s="54"/>
      <c r="G352" s="54"/>
      <c r="H352" s="54"/>
      <c r="I352" s="54"/>
      <c r="J352" s="37"/>
      <c r="K352" s="54"/>
      <c r="L352" s="54"/>
      <c r="M352" s="54"/>
      <c r="O352" s="54"/>
      <c r="P352" s="54"/>
      <c r="R352" s="54"/>
      <c r="S352" s="54"/>
      <c r="T352" s="37"/>
      <c r="U352" s="54"/>
      <c r="V352" s="37"/>
      <c r="W352" s="54"/>
      <c r="X352" s="37"/>
      <c r="Y352" s="54"/>
      <c r="Z352" s="37"/>
      <c r="AA352" s="54"/>
      <c r="AB352" s="37"/>
      <c r="AC352" s="54"/>
      <c r="AD352" s="37"/>
    </row>
    <row r="353" spans="6:30" ht="12.75" customHeight="1">
      <c r="F353" s="54"/>
      <c r="G353" s="54"/>
      <c r="H353" s="54"/>
      <c r="I353" s="54"/>
      <c r="J353" s="37"/>
      <c r="K353" s="54"/>
      <c r="L353" s="54"/>
      <c r="M353" s="54"/>
      <c r="O353" s="54"/>
      <c r="P353" s="54"/>
      <c r="R353" s="54"/>
      <c r="S353" s="54"/>
      <c r="T353" s="37"/>
      <c r="U353" s="54"/>
      <c r="V353" s="37"/>
      <c r="W353" s="54"/>
      <c r="X353" s="37"/>
      <c r="Y353" s="54"/>
      <c r="Z353" s="37"/>
      <c r="AA353" s="54"/>
      <c r="AB353" s="37"/>
      <c r="AC353" s="54"/>
      <c r="AD353" s="37"/>
    </row>
    <row r="354" spans="6:30" ht="12.75" customHeight="1">
      <c r="F354" s="54"/>
      <c r="G354" s="54"/>
      <c r="H354" s="54"/>
      <c r="I354" s="54"/>
      <c r="J354" s="37"/>
      <c r="K354" s="54"/>
      <c r="L354" s="54"/>
      <c r="M354" s="54"/>
      <c r="O354" s="54"/>
      <c r="P354" s="54"/>
      <c r="R354" s="54"/>
      <c r="S354" s="54"/>
      <c r="T354" s="37"/>
      <c r="U354" s="54"/>
      <c r="V354" s="37"/>
      <c r="W354" s="54"/>
      <c r="X354" s="37"/>
      <c r="Y354" s="54"/>
      <c r="Z354" s="37"/>
      <c r="AA354" s="54"/>
      <c r="AB354" s="37"/>
      <c r="AC354" s="54"/>
      <c r="AD354" s="37"/>
    </row>
    <row r="355" spans="6:30" ht="12.75" customHeight="1">
      <c r="F355" s="54"/>
      <c r="G355" s="54"/>
      <c r="H355" s="54"/>
      <c r="I355" s="54"/>
      <c r="J355" s="37"/>
      <c r="K355" s="54"/>
      <c r="L355" s="54"/>
      <c r="M355" s="54"/>
      <c r="O355" s="54"/>
      <c r="P355" s="54"/>
      <c r="R355" s="54"/>
      <c r="S355" s="54"/>
      <c r="T355" s="37"/>
      <c r="U355" s="54"/>
      <c r="V355" s="37"/>
      <c r="W355" s="54"/>
      <c r="X355" s="37"/>
      <c r="Y355" s="54"/>
      <c r="Z355" s="37"/>
      <c r="AA355" s="54"/>
      <c r="AB355" s="37"/>
      <c r="AC355" s="54"/>
      <c r="AD355" s="37"/>
    </row>
    <row r="356" spans="6:30" ht="12.75" customHeight="1">
      <c r="F356" s="54"/>
      <c r="G356" s="54"/>
      <c r="H356" s="54"/>
      <c r="I356" s="54"/>
      <c r="J356" s="37"/>
      <c r="K356" s="54"/>
      <c r="L356" s="54"/>
      <c r="M356" s="54"/>
      <c r="O356" s="54"/>
      <c r="P356" s="54"/>
      <c r="R356" s="54"/>
      <c r="S356" s="54"/>
      <c r="T356" s="37"/>
      <c r="U356" s="54"/>
      <c r="V356" s="37"/>
      <c r="W356" s="54"/>
      <c r="X356" s="37"/>
      <c r="Y356" s="54"/>
      <c r="Z356" s="37"/>
      <c r="AA356" s="54"/>
      <c r="AB356" s="37"/>
      <c r="AC356" s="54"/>
      <c r="AD356" s="37"/>
    </row>
    <row r="357" spans="6:30" ht="12.75" customHeight="1">
      <c r="F357" s="54"/>
      <c r="G357" s="54"/>
      <c r="H357" s="54"/>
      <c r="I357" s="54"/>
      <c r="J357" s="37"/>
      <c r="K357" s="54"/>
      <c r="L357" s="54"/>
      <c r="M357" s="54"/>
      <c r="O357" s="54"/>
      <c r="P357" s="54"/>
      <c r="R357" s="54"/>
      <c r="S357" s="54"/>
      <c r="T357" s="37"/>
      <c r="U357" s="54"/>
      <c r="V357" s="37"/>
      <c r="W357" s="54"/>
      <c r="X357" s="37"/>
      <c r="Y357" s="54"/>
      <c r="Z357" s="37"/>
      <c r="AA357" s="54"/>
      <c r="AB357" s="37"/>
      <c r="AC357" s="54"/>
      <c r="AD357" s="37"/>
    </row>
    <row r="358" spans="6:30" ht="12.75" customHeight="1">
      <c r="F358" s="54"/>
      <c r="G358" s="54"/>
      <c r="H358" s="54"/>
      <c r="I358" s="54"/>
      <c r="J358" s="37"/>
      <c r="K358" s="54"/>
      <c r="L358" s="54"/>
      <c r="M358" s="54"/>
      <c r="O358" s="54"/>
      <c r="P358" s="54"/>
      <c r="R358" s="54"/>
      <c r="S358" s="54"/>
      <c r="T358" s="37"/>
      <c r="U358" s="54"/>
      <c r="V358" s="37"/>
      <c r="W358" s="54"/>
      <c r="X358" s="37"/>
      <c r="Y358" s="54"/>
      <c r="Z358" s="37"/>
      <c r="AA358" s="54"/>
      <c r="AB358" s="37"/>
      <c r="AC358" s="54"/>
      <c r="AD358" s="37"/>
    </row>
    <row r="359" spans="6:30" ht="12.75" customHeight="1">
      <c r="F359" s="54"/>
      <c r="G359" s="54"/>
      <c r="H359" s="54"/>
      <c r="I359" s="54"/>
      <c r="J359" s="37"/>
      <c r="K359" s="54"/>
      <c r="L359" s="54"/>
      <c r="M359" s="54"/>
      <c r="O359" s="54"/>
      <c r="P359" s="54"/>
      <c r="R359" s="54"/>
      <c r="S359" s="54"/>
      <c r="T359" s="37"/>
      <c r="U359" s="54"/>
      <c r="V359" s="37"/>
      <c r="W359" s="54"/>
      <c r="X359" s="37"/>
      <c r="Y359" s="54"/>
      <c r="Z359" s="37"/>
      <c r="AA359" s="54"/>
      <c r="AB359" s="37"/>
      <c r="AC359" s="54"/>
      <c r="AD359" s="37"/>
    </row>
    <row r="360" spans="6:30" ht="12.75" customHeight="1">
      <c r="F360" s="54"/>
      <c r="G360" s="54"/>
      <c r="H360" s="54"/>
      <c r="I360" s="54"/>
      <c r="J360" s="37"/>
      <c r="K360" s="54"/>
      <c r="L360" s="54"/>
      <c r="M360" s="54"/>
      <c r="O360" s="54"/>
      <c r="P360" s="54"/>
      <c r="R360" s="54"/>
      <c r="S360" s="54"/>
      <c r="T360" s="37"/>
      <c r="U360" s="54"/>
      <c r="V360" s="37"/>
      <c r="W360" s="54"/>
      <c r="X360" s="37"/>
      <c r="Y360" s="54"/>
      <c r="Z360" s="37"/>
      <c r="AA360" s="54"/>
      <c r="AB360" s="37"/>
      <c r="AC360" s="54"/>
      <c r="AD360" s="37"/>
    </row>
    <row r="361" spans="6:30" ht="12.75" customHeight="1">
      <c r="F361" s="54"/>
      <c r="G361" s="54"/>
      <c r="H361" s="54"/>
      <c r="I361" s="54"/>
      <c r="J361" s="37"/>
      <c r="K361" s="54"/>
      <c r="L361" s="54"/>
      <c r="M361" s="54"/>
      <c r="O361" s="54"/>
      <c r="P361" s="54"/>
      <c r="R361" s="54"/>
      <c r="S361" s="54"/>
      <c r="T361" s="37"/>
      <c r="U361" s="54"/>
      <c r="V361" s="37"/>
      <c r="W361" s="54"/>
      <c r="X361" s="37"/>
      <c r="Y361" s="54"/>
      <c r="Z361" s="37"/>
      <c r="AA361" s="54"/>
      <c r="AB361" s="37"/>
      <c r="AC361" s="54"/>
      <c r="AD361" s="37"/>
    </row>
    <row r="362" spans="6:30" ht="12.75" customHeight="1">
      <c r="F362" s="54"/>
      <c r="G362" s="54"/>
      <c r="H362" s="54"/>
      <c r="I362" s="54"/>
      <c r="J362" s="37"/>
      <c r="K362" s="54"/>
      <c r="L362" s="54"/>
      <c r="M362" s="54"/>
      <c r="O362" s="54"/>
      <c r="P362" s="54"/>
      <c r="R362" s="54"/>
      <c r="S362" s="54"/>
      <c r="T362" s="37"/>
      <c r="U362" s="54"/>
      <c r="V362" s="37"/>
      <c r="W362" s="54"/>
      <c r="X362" s="37"/>
      <c r="Y362" s="54"/>
      <c r="Z362" s="37"/>
      <c r="AA362" s="54"/>
      <c r="AB362" s="37"/>
      <c r="AC362" s="54"/>
      <c r="AD362" s="37"/>
    </row>
    <row r="363" spans="6:30" ht="12.75" customHeight="1">
      <c r="F363" s="54"/>
      <c r="G363" s="54"/>
      <c r="H363" s="54"/>
      <c r="I363" s="54"/>
      <c r="J363" s="37"/>
      <c r="K363" s="54"/>
      <c r="L363" s="54"/>
      <c r="M363" s="54"/>
      <c r="O363" s="54"/>
      <c r="P363" s="54"/>
      <c r="R363" s="54"/>
      <c r="S363" s="54"/>
      <c r="T363" s="37"/>
      <c r="U363" s="54"/>
      <c r="V363" s="37"/>
      <c r="W363" s="54"/>
      <c r="X363" s="37"/>
      <c r="Y363" s="54"/>
      <c r="Z363" s="37"/>
      <c r="AA363" s="54"/>
      <c r="AB363" s="37"/>
      <c r="AC363" s="54"/>
      <c r="AD363" s="37"/>
    </row>
    <row r="364" spans="6:30" ht="12.75" customHeight="1">
      <c r="F364" s="54"/>
      <c r="G364" s="54"/>
      <c r="H364" s="54"/>
      <c r="I364" s="54"/>
      <c r="J364" s="37"/>
      <c r="K364" s="54"/>
      <c r="L364" s="54"/>
      <c r="M364" s="54"/>
      <c r="O364" s="54"/>
      <c r="P364" s="54"/>
      <c r="R364" s="54"/>
      <c r="S364" s="54"/>
      <c r="T364" s="37"/>
      <c r="U364" s="54"/>
      <c r="V364" s="37"/>
      <c r="W364" s="54"/>
      <c r="X364" s="37"/>
      <c r="Y364" s="54"/>
      <c r="Z364" s="37"/>
      <c r="AA364" s="54"/>
      <c r="AB364" s="37"/>
      <c r="AC364" s="54"/>
      <c r="AD364" s="37"/>
    </row>
    <row r="365" spans="6:30" ht="12.75" customHeight="1">
      <c r="F365" s="54"/>
      <c r="G365" s="54"/>
      <c r="H365" s="54"/>
      <c r="I365" s="54"/>
      <c r="J365" s="37"/>
      <c r="K365" s="54"/>
      <c r="L365" s="54"/>
      <c r="M365" s="54"/>
      <c r="O365" s="54"/>
      <c r="P365" s="54"/>
      <c r="R365" s="54"/>
      <c r="S365" s="54"/>
      <c r="T365" s="37"/>
      <c r="U365" s="54"/>
      <c r="V365" s="37"/>
      <c r="W365" s="54"/>
      <c r="X365" s="37"/>
      <c r="Y365" s="54"/>
      <c r="Z365" s="37"/>
      <c r="AA365" s="54"/>
      <c r="AB365" s="37"/>
      <c r="AC365" s="54"/>
      <c r="AD365" s="37"/>
    </row>
    <row r="366" spans="6:30" ht="12.75" customHeight="1">
      <c r="F366" s="54"/>
      <c r="G366" s="54"/>
      <c r="H366" s="54"/>
      <c r="I366" s="54"/>
      <c r="J366" s="37"/>
      <c r="K366" s="54"/>
      <c r="L366" s="54"/>
      <c r="M366" s="54"/>
      <c r="O366" s="54"/>
      <c r="P366" s="54"/>
      <c r="R366" s="54"/>
      <c r="S366" s="54"/>
      <c r="T366" s="37"/>
      <c r="U366" s="54"/>
      <c r="V366" s="37"/>
      <c r="W366" s="54"/>
      <c r="X366" s="37"/>
      <c r="Y366" s="54"/>
      <c r="Z366" s="37"/>
      <c r="AA366" s="54"/>
      <c r="AB366" s="37"/>
      <c r="AC366" s="54"/>
      <c r="AD366" s="37"/>
    </row>
    <row r="367" spans="6:30" ht="12.75" customHeight="1">
      <c r="F367" s="54"/>
      <c r="G367" s="54"/>
      <c r="H367" s="54"/>
      <c r="I367" s="54"/>
      <c r="J367" s="37"/>
      <c r="K367" s="54"/>
      <c r="L367" s="54"/>
      <c r="M367" s="54"/>
      <c r="O367" s="54"/>
      <c r="P367" s="54"/>
      <c r="R367" s="54"/>
      <c r="S367" s="54"/>
      <c r="T367" s="37"/>
      <c r="U367" s="54"/>
      <c r="V367" s="37"/>
      <c r="W367" s="54"/>
      <c r="X367" s="37"/>
      <c r="Y367" s="54"/>
      <c r="Z367" s="37"/>
      <c r="AA367" s="54"/>
      <c r="AB367" s="37"/>
      <c r="AC367" s="54"/>
      <c r="AD367" s="37"/>
    </row>
    <row r="368" spans="6:30" ht="12.75" customHeight="1">
      <c r="F368" s="54"/>
      <c r="G368" s="54"/>
      <c r="H368" s="54"/>
      <c r="I368" s="54"/>
      <c r="J368" s="37"/>
      <c r="K368" s="54"/>
      <c r="L368" s="54"/>
      <c r="M368" s="54"/>
      <c r="O368" s="54"/>
      <c r="P368" s="54"/>
      <c r="R368" s="54"/>
      <c r="S368" s="54"/>
      <c r="T368" s="37"/>
      <c r="U368" s="54"/>
      <c r="V368" s="37"/>
      <c r="W368" s="54"/>
      <c r="X368" s="37"/>
      <c r="Y368" s="54"/>
      <c r="Z368" s="37"/>
      <c r="AA368" s="54"/>
      <c r="AB368" s="37"/>
      <c r="AC368" s="54"/>
      <c r="AD368" s="37"/>
    </row>
    <row r="369" spans="6:30" ht="12.75" customHeight="1">
      <c r="F369" s="54"/>
      <c r="G369" s="54"/>
      <c r="H369" s="54"/>
      <c r="I369" s="54"/>
      <c r="J369" s="37"/>
      <c r="K369" s="54"/>
      <c r="L369" s="54"/>
      <c r="M369" s="54"/>
      <c r="O369" s="54"/>
      <c r="P369" s="54"/>
      <c r="R369" s="54"/>
      <c r="S369" s="54"/>
      <c r="T369" s="37"/>
      <c r="U369" s="54"/>
      <c r="V369" s="37"/>
      <c r="W369" s="54"/>
      <c r="X369" s="37"/>
      <c r="Y369" s="54"/>
      <c r="Z369" s="37"/>
      <c r="AA369" s="54"/>
      <c r="AB369" s="37"/>
      <c r="AC369" s="54"/>
      <c r="AD369" s="37"/>
    </row>
    <row r="370" spans="6:30" ht="12.75" customHeight="1">
      <c r="F370" s="54"/>
      <c r="G370" s="54"/>
      <c r="H370" s="54"/>
      <c r="I370" s="54"/>
      <c r="J370" s="37"/>
      <c r="K370" s="54"/>
      <c r="L370" s="54"/>
      <c r="M370" s="54"/>
      <c r="O370" s="37"/>
      <c r="R370" s="54"/>
      <c r="S370" s="54"/>
      <c r="T370" s="37"/>
      <c r="U370" s="54"/>
      <c r="V370" s="37"/>
      <c r="W370" s="54"/>
      <c r="X370" s="37"/>
      <c r="Y370" s="54"/>
      <c r="Z370" s="37"/>
      <c r="AA370" s="54"/>
      <c r="AB370" s="37"/>
      <c r="AC370" s="54"/>
      <c r="AD370" s="37"/>
    </row>
    <row r="371" spans="6:30" ht="12.75" customHeight="1">
      <c r="F371" s="54"/>
      <c r="G371" s="54"/>
      <c r="H371" s="54"/>
      <c r="I371" s="54"/>
      <c r="J371" s="37"/>
      <c r="K371" s="54"/>
      <c r="L371" s="54"/>
      <c r="M371" s="54"/>
      <c r="O371" s="37"/>
      <c r="R371" s="54"/>
      <c r="S371" s="54"/>
      <c r="T371" s="37"/>
      <c r="U371" s="54"/>
      <c r="V371" s="37"/>
      <c r="W371" s="54"/>
      <c r="X371" s="37"/>
      <c r="Y371" s="54"/>
      <c r="Z371" s="37"/>
      <c r="AA371" s="54"/>
      <c r="AB371" s="37"/>
      <c r="AC371" s="54"/>
      <c r="AD371" s="37"/>
    </row>
    <row r="372" spans="6:30" ht="12.75" customHeight="1">
      <c r="F372" s="54"/>
      <c r="G372" s="54"/>
      <c r="H372" s="54"/>
      <c r="I372" s="54"/>
      <c r="J372" s="37"/>
      <c r="K372" s="54"/>
      <c r="L372" s="54"/>
      <c r="M372" s="54"/>
      <c r="O372" s="37"/>
      <c r="R372" s="54"/>
      <c r="S372" s="54"/>
      <c r="T372" s="37"/>
      <c r="U372" s="54"/>
      <c r="V372" s="37"/>
      <c r="W372" s="54"/>
      <c r="X372" s="37"/>
      <c r="Y372" s="54"/>
      <c r="Z372" s="37"/>
      <c r="AA372" s="54"/>
      <c r="AB372" s="37"/>
      <c r="AC372" s="54"/>
      <c r="AD372" s="37"/>
    </row>
    <row r="373" spans="6:30" ht="12.75" customHeight="1">
      <c r="F373" s="54"/>
      <c r="G373" s="54"/>
      <c r="H373" s="54"/>
      <c r="I373" s="54"/>
      <c r="J373" s="37"/>
      <c r="K373" s="54"/>
      <c r="L373" s="54"/>
      <c r="M373" s="54"/>
      <c r="O373" s="37"/>
      <c r="R373" s="54"/>
      <c r="S373" s="54"/>
      <c r="T373" s="37"/>
      <c r="U373" s="54"/>
      <c r="V373" s="37"/>
      <c r="W373" s="54"/>
      <c r="X373" s="37"/>
      <c r="Y373" s="54"/>
      <c r="Z373" s="37"/>
      <c r="AA373" s="54"/>
      <c r="AB373" s="37"/>
      <c r="AC373" s="54"/>
      <c r="AD373" s="37"/>
    </row>
    <row r="374" spans="6:30" ht="12.75" customHeight="1">
      <c r="F374" s="54"/>
      <c r="G374" s="54"/>
      <c r="H374" s="54"/>
      <c r="I374" s="54"/>
      <c r="J374" s="37"/>
      <c r="K374" s="54"/>
      <c r="L374" s="54"/>
      <c r="M374" s="54"/>
      <c r="O374" s="37"/>
      <c r="R374" s="54"/>
      <c r="S374" s="54"/>
      <c r="T374" s="37"/>
      <c r="U374" s="54"/>
      <c r="V374" s="37"/>
      <c r="W374" s="54"/>
      <c r="X374" s="37"/>
      <c r="Y374" s="54"/>
      <c r="Z374" s="37"/>
      <c r="AA374" s="54"/>
      <c r="AB374" s="37"/>
      <c r="AC374" s="54"/>
      <c r="AD374" s="37"/>
    </row>
    <row r="375" spans="6:30" ht="12.75" customHeight="1">
      <c r="F375" s="54"/>
      <c r="G375" s="54"/>
      <c r="H375" s="54"/>
      <c r="I375" s="54"/>
      <c r="J375" s="37"/>
      <c r="K375" s="54"/>
      <c r="L375" s="54"/>
      <c r="M375" s="54"/>
      <c r="O375" s="37"/>
      <c r="R375" s="54"/>
      <c r="S375" s="54"/>
      <c r="T375" s="37"/>
      <c r="U375" s="54"/>
      <c r="V375" s="37"/>
      <c r="W375" s="54"/>
      <c r="X375" s="37"/>
      <c r="Y375" s="54"/>
      <c r="Z375" s="37"/>
      <c r="AA375" s="54"/>
      <c r="AB375" s="37"/>
      <c r="AC375" s="54"/>
      <c r="AD375" s="37"/>
    </row>
    <row r="376" spans="6:30" ht="12.75" customHeight="1">
      <c r="F376" s="54"/>
      <c r="G376" s="54"/>
      <c r="H376" s="54"/>
      <c r="I376" s="54"/>
      <c r="J376" s="37"/>
      <c r="K376" s="54"/>
      <c r="L376" s="54"/>
      <c r="M376" s="54"/>
      <c r="O376" s="37"/>
      <c r="R376" s="54"/>
      <c r="S376" s="54"/>
      <c r="T376" s="37"/>
      <c r="U376" s="54"/>
      <c r="V376" s="37"/>
      <c r="W376" s="54"/>
      <c r="X376" s="37"/>
      <c r="Y376" s="54"/>
      <c r="Z376" s="37"/>
      <c r="AA376" s="54"/>
      <c r="AB376" s="37"/>
      <c r="AC376" s="54"/>
      <c r="AD376" s="37"/>
    </row>
    <row r="377" spans="6:30" ht="12.75" customHeight="1">
      <c r="F377" s="54"/>
      <c r="G377" s="54"/>
      <c r="H377" s="54"/>
      <c r="I377" s="54"/>
      <c r="J377" s="37"/>
      <c r="K377" s="54"/>
      <c r="L377" s="54"/>
      <c r="M377" s="54"/>
      <c r="O377" s="37"/>
      <c r="R377" s="54"/>
      <c r="S377" s="54"/>
      <c r="T377" s="37"/>
      <c r="U377" s="54"/>
      <c r="V377" s="37"/>
      <c r="W377" s="54"/>
      <c r="X377" s="37"/>
      <c r="Y377" s="54"/>
      <c r="Z377" s="37"/>
      <c r="AA377" s="54"/>
      <c r="AB377" s="37"/>
      <c r="AC377" s="54"/>
      <c r="AD377" s="37"/>
    </row>
    <row r="378" spans="6:30" ht="12.75" customHeight="1">
      <c r="F378" s="54"/>
      <c r="G378" s="54"/>
      <c r="H378" s="54"/>
      <c r="I378" s="54"/>
      <c r="J378" s="37"/>
      <c r="K378" s="54"/>
      <c r="L378" s="54"/>
      <c r="M378" s="54"/>
      <c r="O378" s="37"/>
      <c r="R378" s="54"/>
      <c r="S378" s="54"/>
      <c r="T378" s="37"/>
      <c r="U378" s="54"/>
      <c r="V378" s="37"/>
      <c r="W378" s="54"/>
      <c r="X378" s="37"/>
      <c r="Y378" s="54"/>
      <c r="Z378" s="37"/>
      <c r="AA378" s="54"/>
      <c r="AB378" s="37"/>
      <c r="AC378" s="54"/>
      <c r="AD378" s="37"/>
    </row>
    <row r="379" spans="6:30" ht="12.75" customHeight="1">
      <c r="F379" s="54"/>
      <c r="G379" s="54"/>
      <c r="H379" s="54"/>
      <c r="I379" s="54"/>
      <c r="J379" s="37"/>
      <c r="K379" s="54"/>
      <c r="L379" s="54"/>
      <c r="M379" s="54"/>
      <c r="O379" s="37"/>
      <c r="R379" s="54"/>
      <c r="S379" s="54"/>
      <c r="T379" s="37"/>
      <c r="U379" s="54"/>
      <c r="V379" s="37"/>
      <c r="W379" s="54"/>
      <c r="X379" s="37"/>
      <c r="Y379" s="54"/>
      <c r="Z379" s="37"/>
      <c r="AA379" s="54"/>
      <c r="AB379" s="37"/>
      <c r="AC379" s="54"/>
      <c r="AD379" s="37"/>
    </row>
    <row r="380" spans="6:30" ht="12.75" customHeight="1">
      <c r="F380" s="54"/>
      <c r="G380" s="54"/>
      <c r="H380" s="54"/>
      <c r="I380" s="54"/>
      <c r="J380" s="37"/>
      <c r="K380" s="54"/>
      <c r="L380" s="54"/>
      <c r="M380" s="54"/>
      <c r="O380" s="37"/>
      <c r="R380" s="54"/>
      <c r="S380" s="54"/>
      <c r="T380" s="37"/>
      <c r="U380" s="54"/>
      <c r="V380" s="37"/>
      <c r="W380" s="54"/>
      <c r="X380" s="37"/>
      <c r="Y380" s="54"/>
      <c r="Z380" s="37"/>
      <c r="AA380" s="54"/>
      <c r="AB380" s="37"/>
      <c r="AC380" s="54"/>
      <c r="AD380" s="37"/>
    </row>
    <row r="381" spans="6:30" ht="12.75" customHeight="1">
      <c r="F381" s="54"/>
      <c r="G381" s="54"/>
      <c r="H381" s="54"/>
      <c r="I381" s="54"/>
      <c r="J381" s="37"/>
      <c r="K381" s="54"/>
      <c r="L381" s="54"/>
      <c r="M381" s="54"/>
      <c r="O381" s="37"/>
      <c r="R381" s="54"/>
      <c r="S381" s="54"/>
      <c r="T381" s="37"/>
      <c r="U381" s="54"/>
      <c r="V381" s="37"/>
      <c r="W381" s="54"/>
      <c r="X381" s="37"/>
      <c r="Y381" s="54"/>
      <c r="Z381" s="37"/>
      <c r="AA381" s="54"/>
      <c r="AB381" s="37"/>
      <c r="AC381" s="54"/>
      <c r="AD381" s="37"/>
    </row>
    <row r="382" spans="6:30" ht="12.75" customHeight="1">
      <c r="F382" s="54"/>
      <c r="G382" s="54"/>
      <c r="H382" s="54"/>
      <c r="I382" s="54"/>
      <c r="J382" s="37"/>
      <c r="K382" s="54"/>
      <c r="L382" s="54"/>
      <c r="M382" s="54"/>
      <c r="O382" s="37"/>
      <c r="R382" s="54"/>
      <c r="S382" s="54"/>
      <c r="T382" s="37"/>
      <c r="U382" s="54"/>
      <c r="V382" s="37"/>
      <c r="W382" s="54"/>
      <c r="X382" s="37"/>
      <c r="Y382" s="54"/>
      <c r="Z382" s="37"/>
      <c r="AA382" s="54"/>
      <c r="AB382" s="37"/>
      <c r="AC382" s="54"/>
      <c r="AD382" s="37"/>
    </row>
    <row r="383" spans="6:30" ht="12.75" customHeight="1">
      <c r="F383" s="54"/>
      <c r="G383" s="54"/>
      <c r="H383" s="54"/>
      <c r="I383" s="54"/>
      <c r="J383" s="37"/>
      <c r="K383" s="54"/>
      <c r="L383" s="54"/>
      <c r="M383" s="54"/>
      <c r="O383" s="37"/>
      <c r="R383" s="54"/>
      <c r="S383" s="54"/>
      <c r="T383" s="37"/>
      <c r="U383" s="54"/>
      <c r="V383" s="37"/>
      <c r="W383" s="54"/>
      <c r="X383" s="37"/>
      <c r="Y383" s="54"/>
      <c r="Z383" s="37"/>
      <c r="AA383" s="54"/>
      <c r="AB383" s="37"/>
      <c r="AC383" s="54"/>
      <c r="AD383" s="37"/>
    </row>
    <row r="384" spans="6:30" ht="12.75" customHeight="1">
      <c r="F384" s="54"/>
      <c r="G384" s="54"/>
      <c r="H384" s="54"/>
      <c r="I384" s="54"/>
      <c r="J384" s="37"/>
      <c r="K384" s="54"/>
      <c r="L384" s="54"/>
      <c r="M384" s="54"/>
      <c r="O384" s="37"/>
      <c r="R384" s="54"/>
      <c r="S384" s="54"/>
      <c r="T384" s="37"/>
      <c r="U384" s="54"/>
      <c r="V384" s="37"/>
      <c r="W384" s="54"/>
      <c r="X384" s="37"/>
      <c r="Y384" s="54"/>
      <c r="Z384" s="37"/>
      <c r="AA384" s="54"/>
      <c r="AB384" s="37"/>
      <c r="AC384" s="54"/>
      <c r="AD384" s="37"/>
    </row>
    <row r="385" spans="6:30" ht="12.75" customHeight="1">
      <c r="F385" s="54"/>
      <c r="G385" s="54"/>
      <c r="H385" s="54"/>
      <c r="I385" s="54"/>
      <c r="J385" s="37"/>
      <c r="K385" s="54"/>
      <c r="L385" s="54"/>
      <c r="M385" s="54"/>
      <c r="O385" s="37"/>
      <c r="R385" s="54"/>
      <c r="S385" s="54"/>
      <c r="T385" s="37"/>
      <c r="U385" s="54"/>
      <c r="V385" s="37"/>
      <c r="W385" s="54"/>
      <c r="X385" s="37"/>
      <c r="Y385" s="54"/>
      <c r="Z385" s="37"/>
      <c r="AA385" s="54"/>
      <c r="AB385" s="37"/>
      <c r="AC385" s="54"/>
      <c r="AD385" s="37"/>
    </row>
    <row r="386" spans="6:30" ht="12.75" customHeight="1">
      <c r="F386" s="54"/>
      <c r="G386" s="54"/>
      <c r="H386" s="54"/>
      <c r="I386" s="54"/>
      <c r="J386" s="37"/>
      <c r="K386" s="54"/>
      <c r="L386" s="54"/>
      <c r="M386" s="54"/>
      <c r="O386" s="37"/>
      <c r="R386" s="54"/>
      <c r="S386" s="54"/>
      <c r="T386" s="37"/>
      <c r="U386" s="54"/>
      <c r="V386" s="37"/>
      <c r="W386" s="54"/>
      <c r="X386" s="37"/>
      <c r="Y386" s="54"/>
      <c r="Z386" s="37"/>
      <c r="AA386" s="54"/>
      <c r="AB386" s="37"/>
      <c r="AC386" s="54"/>
      <c r="AD386" s="37"/>
    </row>
    <row r="387" spans="6:30" ht="12.75" customHeight="1">
      <c r="F387" s="54"/>
      <c r="G387" s="54"/>
      <c r="H387" s="54"/>
      <c r="I387" s="54"/>
      <c r="J387" s="37"/>
      <c r="K387" s="54"/>
      <c r="L387" s="54"/>
      <c r="M387" s="54"/>
      <c r="O387" s="37"/>
      <c r="R387" s="54"/>
      <c r="S387" s="54"/>
      <c r="T387" s="37"/>
      <c r="U387" s="54"/>
      <c r="V387" s="37"/>
      <c r="W387" s="54"/>
      <c r="X387" s="37"/>
      <c r="Y387" s="54"/>
      <c r="Z387" s="37"/>
      <c r="AA387" s="54"/>
      <c r="AB387" s="37"/>
      <c r="AC387" s="54"/>
      <c r="AD387" s="37"/>
    </row>
    <row r="388" spans="6:15" ht="12.75" customHeight="1">
      <c r="F388" s="54"/>
      <c r="G388" s="54"/>
      <c r="H388" s="54"/>
      <c r="I388" s="54"/>
      <c r="J388" s="37"/>
      <c r="K388" s="54"/>
      <c r="L388" s="54"/>
      <c r="M388" s="54"/>
      <c r="O388" s="37"/>
    </row>
    <row r="389" spans="6:15" ht="12.75" customHeight="1">
      <c r="F389" s="54"/>
      <c r="G389" s="54"/>
      <c r="H389" s="54"/>
      <c r="I389" s="54"/>
      <c r="J389" s="37"/>
      <c r="K389" s="54"/>
      <c r="L389" s="54"/>
      <c r="M389" s="54"/>
      <c r="O389" s="37"/>
    </row>
    <row r="390" spans="6:15" ht="12.75" customHeight="1">
      <c r="F390" s="54"/>
      <c r="G390" s="54"/>
      <c r="H390" s="54"/>
      <c r="I390" s="54"/>
      <c r="J390" s="37"/>
      <c r="K390" s="54"/>
      <c r="L390" s="54"/>
      <c r="M390" s="54"/>
      <c r="O390" s="37"/>
    </row>
    <row r="391" spans="6:15" ht="12.75" customHeight="1">
      <c r="F391" s="54"/>
      <c r="G391" s="54"/>
      <c r="H391" s="54"/>
      <c r="I391" s="54"/>
      <c r="J391" s="37"/>
      <c r="K391" s="54"/>
      <c r="L391" s="54"/>
      <c r="M391" s="54"/>
      <c r="O391" s="37"/>
    </row>
    <row r="392" spans="6:15" ht="12.75" customHeight="1">
      <c r="F392" s="54"/>
      <c r="G392" s="54"/>
      <c r="H392" s="54"/>
      <c r="I392" s="54"/>
      <c r="J392" s="37"/>
      <c r="K392" s="54"/>
      <c r="L392" s="54"/>
      <c r="M392" s="54"/>
      <c r="O392" s="37"/>
    </row>
    <row r="393" spans="6:15" ht="12.75" customHeight="1">
      <c r="F393" s="54"/>
      <c r="G393" s="54"/>
      <c r="H393" s="54"/>
      <c r="I393" s="54"/>
      <c r="J393" s="37"/>
      <c r="K393" s="54"/>
      <c r="L393" s="54"/>
      <c r="M393" s="54"/>
      <c r="O393" s="37"/>
    </row>
    <row r="394" spans="6:15" ht="12.75" customHeight="1">
      <c r="F394" s="54"/>
      <c r="G394" s="54"/>
      <c r="H394" s="54"/>
      <c r="I394" s="54"/>
      <c r="J394" s="37"/>
      <c r="K394" s="54"/>
      <c r="L394" s="54"/>
      <c r="M394" s="54"/>
      <c r="O394" s="37"/>
    </row>
    <row r="395" spans="6:15" ht="12.75" customHeight="1">
      <c r="F395" s="54"/>
      <c r="G395" s="54"/>
      <c r="H395" s="54"/>
      <c r="I395" s="54"/>
      <c r="J395" s="37"/>
      <c r="K395" s="54"/>
      <c r="L395" s="54"/>
      <c r="M395" s="54"/>
      <c r="O395" s="37"/>
    </row>
    <row r="396" spans="6:15" ht="12.75" customHeight="1">
      <c r="F396" s="54"/>
      <c r="G396" s="54"/>
      <c r="H396" s="54"/>
      <c r="I396" s="54"/>
      <c r="J396" s="37"/>
      <c r="K396" s="54"/>
      <c r="L396" s="54"/>
      <c r="M396" s="54"/>
      <c r="O396" s="37"/>
    </row>
    <row r="397" spans="6:15" ht="12.75" customHeight="1">
      <c r="F397" s="54"/>
      <c r="G397" s="54"/>
      <c r="H397" s="54"/>
      <c r="I397" s="54"/>
      <c r="J397" s="37"/>
      <c r="K397" s="54"/>
      <c r="L397" s="54"/>
      <c r="M397" s="54"/>
      <c r="O397" s="37"/>
    </row>
    <row r="398" spans="6:15" ht="12.75" customHeight="1">
      <c r="F398" s="54"/>
      <c r="G398" s="54"/>
      <c r="H398" s="54"/>
      <c r="I398" s="54"/>
      <c r="J398" s="37"/>
      <c r="K398" s="54"/>
      <c r="L398" s="54"/>
      <c r="M398" s="54"/>
      <c r="O398" s="37"/>
    </row>
    <row r="399" spans="6:15" ht="12.75" customHeight="1">
      <c r="F399" s="54"/>
      <c r="G399" s="54"/>
      <c r="H399" s="54"/>
      <c r="I399" s="54"/>
      <c r="J399" s="37"/>
      <c r="K399" s="54"/>
      <c r="L399" s="54"/>
      <c r="M399" s="54"/>
      <c r="O399" s="37"/>
    </row>
    <row r="400" spans="6:15" ht="12.75" customHeight="1">
      <c r="F400" s="54"/>
      <c r="G400" s="54"/>
      <c r="H400" s="54"/>
      <c r="I400" s="54"/>
      <c r="J400" s="37"/>
      <c r="K400" s="54"/>
      <c r="L400" s="54"/>
      <c r="M400" s="54"/>
      <c r="O400" s="37"/>
    </row>
    <row r="401" spans="6:15" ht="12.75" customHeight="1">
      <c r="F401" s="54"/>
      <c r="G401" s="54"/>
      <c r="H401" s="54"/>
      <c r="I401" s="54"/>
      <c r="J401" s="37"/>
      <c r="K401" s="54"/>
      <c r="L401" s="54"/>
      <c r="M401" s="54"/>
      <c r="O401" s="37"/>
    </row>
    <row r="402" spans="6:15" ht="12.75" customHeight="1">
      <c r="F402" s="54"/>
      <c r="G402" s="54"/>
      <c r="H402" s="54"/>
      <c r="I402" s="54"/>
      <c r="J402" s="37"/>
      <c r="K402" s="54"/>
      <c r="L402" s="54"/>
      <c r="M402" s="54"/>
      <c r="O402" s="37"/>
    </row>
    <row r="403" spans="6:15" ht="12.75" customHeight="1">
      <c r="F403" s="54"/>
      <c r="G403" s="54"/>
      <c r="H403" s="54"/>
      <c r="I403" s="54"/>
      <c r="J403" s="37"/>
      <c r="K403" s="54"/>
      <c r="L403" s="54"/>
      <c r="M403" s="54"/>
      <c r="O403" s="37"/>
    </row>
    <row r="404" spans="6:15" ht="12.75" customHeight="1">
      <c r="F404" s="54"/>
      <c r="G404" s="54"/>
      <c r="H404" s="54"/>
      <c r="I404" s="54"/>
      <c r="J404" s="37"/>
      <c r="K404" s="54"/>
      <c r="L404" s="54"/>
      <c r="M404" s="54"/>
      <c r="O404" s="37"/>
    </row>
    <row r="405" spans="6:15" ht="12.75" customHeight="1">
      <c r="F405" s="54"/>
      <c r="G405" s="54"/>
      <c r="H405" s="54"/>
      <c r="I405" s="54"/>
      <c r="J405" s="37"/>
      <c r="K405" s="54"/>
      <c r="L405" s="54"/>
      <c r="M405" s="54"/>
      <c r="O405" s="37"/>
    </row>
    <row r="406" spans="6:15" ht="12.75" customHeight="1">
      <c r="F406" s="54"/>
      <c r="G406" s="54"/>
      <c r="H406" s="54"/>
      <c r="I406" s="54"/>
      <c r="J406" s="37"/>
      <c r="K406" s="54"/>
      <c r="L406" s="54"/>
      <c r="M406" s="54"/>
      <c r="O406" s="37"/>
    </row>
    <row r="407" spans="6:15" ht="12.75" customHeight="1">
      <c r="F407" s="54"/>
      <c r="G407" s="54"/>
      <c r="H407" s="54"/>
      <c r="I407" s="54"/>
      <c r="J407" s="37"/>
      <c r="K407" s="54"/>
      <c r="L407" s="54"/>
      <c r="M407" s="54"/>
      <c r="O407" s="37"/>
    </row>
    <row r="408" spans="6:15" ht="12.75" customHeight="1">
      <c r="F408" s="54"/>
      <c r="G408" s="54"/>
      <c r="H408" s="54"/>
      <c r="I408" s="54"/>
      <c r="J408" s="37"/>
      <c r="K408" s="54"/>
      <c r="L408" s="54"/>
      <c r="M408" s="54"/>
      <c r="O408" s="37"/>
    </row>
    <row r="409" spans="6:15" ht="12.75" customHeight="1">
      <c r="F409" s="54"/>
      <c r="G409" s="54"/>
      <c r="H409" s="54"/>
      <c r="I409" s="54"/>
      <c r="J409" s="37"/>
      <c r="K409" s="54"/>
      <c r="L409" s="54"/>
      <c r="M409" s="54"/>
      <c r="O409" s="37"/>
    </row>
    <row r="410" spans="6:15" ht="12.75" customHeight="1">
      <c r="F410" s="54"/>
      <c r="G410" s="54"/>
      <c r="H410" s="54"/>
      <c r="I410" s="54"/>
      <c r="J410" s="37"/>
      <c r="K410" s="54"/>
      <c r="L410" s="54"/>
      <c r="M410" s="54"/>
      <c r="O410" s="37"/>
    </row>
    <row r="411" spans="6:15" ht="12.75" customHeight="1">
      <c r="F411" s="54"/>
      <c r="G411" s="54"/>
      <c r="H411" s="54"/>
      <c r="I411" s="54"/>
      <c r="J411" s="37"/>
      <c r="K411" s="54"/>
      <c r="L411" s="54"/>
      <c r="M411" s="54"/>
      <c r="O411" s="37"/>
    </row>
    <row r="412" spans="6:15" ht="12.75" customHeight="1">
      <c r="F412" s="54"/>
      <c r="G412" s="54"/>
      <c r="H412" s="54"/>
      <c r="I412" s="54"/>
      <c r="J412" s="37"/>
      <c r="K412" s="54"/>
      <c r="L412" s="54"/>
      <c r="M412" s="54"/>
      <c r="O412" s="37"/>
    </row>
    <row r="413" spans="6:15" ht="12.75" customHeight="1">
      <c r="F413" s="54"/>
      <c r="G413" s="54"/>
      <c r="H413" s="54"/>
      <c r="I413" s="54"/>
      <c r="J413" s="37"/>
      <c r="K413" s="54"/>
      <c r="L413" s="54"/>
      <c r="M413" s="54"/>
      <c r="O413" s="37"/>
    </row>
    <row r="414" spans="6:15" ht="12.75" customHeight="1">
      <c r="F414" s="54"/>
      <c r="G414" s="54"/>
      <c r="H414" s="54"/>
      <c r="I414" s="54"/>
      <c r="J414" s="37"/>
      <c r="K414" s="54"/>
      <c r="L414" s="54"/>
      <c r="M414" s="54"/>
      <c r="O414" s="37"/>
    </row>
    <row r="415" spans="6:15" ht="12.75" customHeight="1">
      <c r="F415" s="54"/>
      <c r="G415" s="54"/>
      <c r="H415" s="54"/>
      <c r="I415" s="54"/>
      <c r="J415" s="37"/>
      <c r="K415" s="54"/>
      <c r="L415" s="54"/>
      <c r="M415" s="54"/>
      <c r="O415" s="37"/>
    </row>
    <row r="416" spans="6:15" ht="12.75" customHeight="1">
      <c r="F416" s="54"/>
      <c r="G416" s="54"/>
      <c r="H416" s="54"/>
      <c r="I416" s="54"/>
      <c r="J416" s="37"/>
      <c r="K416" s="54"/>
      <c r="L416" s="54"/>
      <c r="M416" s="54"/>
      <c r="O416" s="37"/>
    </row>
    <row r="417" spans="6:15" ht="12.75" customHeight="1">
      <c r="F417" s="54"/>
      <c r="G417" s="54"/>
      <c r="H417" s="54"/>
      <c r="I417" s="54"/>
      <c r="J417" s="37"/>
      <c r="K417" s="54"/>
      <c r="L417" s="54"/>
      <c r="M417" s="54"/>
      <c r="O417" s="37"/>
    </row>
    <row r="418" spans="6:15" ht="12.75" customHeight="1">
      <c r="F418" s="54"/>
      <c r="G418" s="54"/>
      <c r="H418" s="54"/>
      <c r="I418" s="54"/>
      <c r="J418" s="37"/>
      <c r="K418" s="54"/>
      <c r="L418" s="54"/>
      <c r="M418" s="54"/>
      <c r="O418" s="37"/>
    </row>
    <row r="419" spans="6:15" ht="12.75" customHeight="1">
      <c r="F419" s="54"/>
      <c r="G419" s="54"/>
      <c r="H419" s="54"/>
      <c r="I419" s="54"/>
      <c r="J419" s="37"/>
      <c r="K419" s="54"/>
      <c r="L419" s="54"/>
      <c r="M419" s="54"/>
      <c r="O419" s="37"/>
    </row>
    <row r="420" spans="6:15" ht="12.75" customHeight="1">
      <c r="F420" s="54"/>
      <c r="G420" s="54"/>
      <c r="H420" s="54"/>
      <c r="I420" s="54"/>
      <c r="J420" s="37"/>
      <c r="K420" s="54"/>
      <c r="L420" s="54"/>
      <c r="M420" s="54"/>
      <c r="O420" s="37"/>
    </row>
    <row r="421" spans="6:15" ht="12.75" customHeight="1">
      <c r="F421" s="54"/>
      <c r="G421" s="54"/>
      <c r="H421" s="54"/>
      <c r="I421" s="54"/>
      <c r="J421" s="37"/>
      <c r="K421" s="54"/>
      <c r="L421" s="54"/>
      <c r="M421" s="54"/>
      <c r="O421" s="37"/>
    </row>
    <row r="422" spans="6:15" ht="12.75" customHeight="1">
      <c r="F422" s="54"/>
      <c r="G422" s="54"/>
      <c r="H422" s="54"/>
      <c r="I422" s="54"/>
      <c r="J422" s="37"/>
      <c r="K422" s="54"/>
      <c r="L422" s="54"/>
      <c r="M422" s="54"/>
      <c r="O422" s="37"/>
    </row>
    <row r="423" spans="6:15" ht="12.75" customHeight="1">
      <c r="F423" s="54"/>
      <c r="G423" s="54"/>
      <c r="H423" s="54"/>
      <c r="I423" s="54"/>
      <c r="J423" s="37"/>
      <c r="K423" s="54"/>
      <c r="L423" s="54"/>
      <c r="M423" s="54"/>
      <c r="O423" s="37"/>
    </row>
    <row r="424" spans="6:15" ht="12.75" customHeight="1">
      <c r="F424" s="54"/>
      <c r="G424" s="54"/>
      <c r="H424" s="54"/>
      <c r="I424" s="54"/>
      <c r="J424" s="37"/>
      <c r="K424" s="54"/>
      <c r="L424" s="54"/>
      <c r="M424" s="54"/>
      <c r="O424" s="37"/>
    </row>
    <row r="425" spans="6:15" ht="12.75" customHeight="1">
      <c r="F425" s="54"/>
      <c r="G425" s="54"/>
      <c r="H425" s="54"/>
      <c r="I425" s="54"/>
      <c r="J425" s="37"/>
      <c r="K425" s="54"/>
      <c r="L425" s="54"/>
      <c r="M425" s="54"/>
      <c r="O425" s="37"/>
    </row>
    <row r="426" spans="6:15" ht="12.75" customHeight="1">
      <c r="F426" s="54"/>
      <c r="G426" s="54"/>
      <c r="H426" s="54"/>
      <c r="I426" s="54"/>
      <c r="J426" s="37"/>
      <c r="K426" s="54"/>
      <c r="L426" s="54"/>
      <c r="M426" s="54"/>
      <c r="O426" s="37"/>
    </row>
    <row r="427" spans="6:15" ht="12.75" customHeight="1">
      <c r="F427" s="54"/>
      <c r="G427" s="54"/>
      <c r="H427" s="54"/>
      <c r="I427" s="54"/>
      <c r="J427" s="37"/>
      <c r="K427" s="54"/>
      <c r="L427" s="54"/>
      <c r="M427" s="54"/>
      <c r="O427" s="37"/>
    </row>
    <row r="428" spans="6:15" ht="12.75" customHeight="1">
      <c r="F428" s="54"/>
      <c r="G428" s="54"/>
      <c r="H428" s="54"/>
      <c r="I428" s="54"/>
      <c r="J428" s="37"/>
      <c r="K428" s="54"/>
      <c r="L428" s="54"/>
      <c r="M428" s="54"/>
      <c r="O428" s="37"/>
    </row>
    <row r="429" spans="6:15" ht="12.75" customHeight="1">
      <c r="F429" s="54"/>
      <c r="G429" s="54"/>
      <c r="H429" s="54"/>
      <c r="I429" s="54"/>
      <c r="J429" s="37"/>
      <c r="K429" s="54"/>
      <c r="L429" s="54"/>
      <c r="M429" s="54"/>
      <c r="O429" s="37"/>
    </row>
    <row r="430" spans="6:15" ht="12.75" customHeight="1">
      <c r="F430" s="54"/>
      <c r="G430" s="54"/>
      <c r="H430" s="54"/>
      <c r="I430" s="54"/>
      <c r="J430" s="37"/>
      <c r="K430" s="54"/>
      <c r="L430" s="54"/>
      <c r="M430" s="54"/>
      <c r="O430" s="37"/>
    </row>
    <row r="431" spans="6:15" ht="12.75" customHeight="1">
      <c r="F431" s="54"/>
      <c r="G431" s="54"/>
      <c r="H431" s="54"/>
      <c r="I431" s="54"/>
      <c r="J431" s="37"/>
      <c r="K431" s="54"/>
      <c r="L431" s="54"/>
      <c r="M431" s="54"/>
      <c r="O431" s="37"/>
    </row>
    <row r="432" spans="6:15" ht="12.75" customHeight="1">
      <c r="F432" s="54"/>
      <c r="G432" s="54"/>
      <c r="H432" s="54"/>
      <c r="I432" s="54"/>
      <c r="J432" s="37"/>
      <c r="K432" s="54"/>
      <c r="L432" s="54"/>
      <c r="M432" s="54"/>
      <c r="O432" s="37"/>
    </row>
    <row r="433" spans="6:15" ht="12.75" customHeight="1">
      <c r="F433" s="54"/>
      <c r="G433" s="54"/>
      <c r="H433" s="54"/>
      <c r="I433" s="54"/>
      <c r="J433" s="37"/>
      <c r="K433" s="54"/>
      <c r="L433" s="54"/>
      <c r="M433" s="54"/>
      <c r="O433" s="37"/>
    </row>
    <row r="434" spans="6:15" ht="12.75" customHeight="1">
      <c r="F434" s="54"/>
      <c r="G434" s="54"/>
      <c r="H434" s="54"/>
      <c r="I434" s="54"/>
      <c r="J434" s="37"/>
      <c r="K434" s="54"/>
      <c r="L434" s="54"/>
      <c r="M434" s="54"/>
      <c r="O434" s="37"/>
    </row>
    <row r="435" spans="6:15" ht="12.75" customHeight="1">
      <c r="F435" s="54"/>
      <c r="G435" s="54"/>
      <c r="H435" s="54"/>
      <c r="I435" s="54"/>
      <c r="J435" s="37"/>
      <c r="K435" s="54"/>
      <c r="L435" s="54"/>
      <c r="M435" s="54"/>
      <c r="O435" s="37"/>
    </row>
    <row r="436" spans="6:15" ht="12.75" customHeight="1">
      <c r="F436" s="54"/>
      <c r="G436" s="54"/>
      <c r="H436" s="54"/>
      <c r="I436" s="54"/>
      <c r="J436" s="37"/>
      <c r="K436" s="54"/>
      <c r="L436" s="54"/>
      <c r="M436" s="54"/>
      <c r="O436" s="37"/>
    </row>
    <row r="437" spans="6:15" ht="12.75" customHeight="1">
      <c r="F437" s="54"/>
      <c r="G437" s="54"/>
      <c r="H437" s="54"/>
      <c r="I437" s="54"/>
      <c r="J437" s="37"/>
      <c r="K437" s="54"/>
      <c r="L437" s="54"/>
      <c r="M437" s="54"/>
      <c r="O437" s="37"/>
    </row>
    <row r="438" spans="6:15" ht="12.75" customHeight="1">
      <c r="F438" s="54"/>
      <c r="G438" s="54"/>
      <c r="H438" s="54"/>
      <c r="I438" s="54"/>
      <c r="J438" s="37"/>
      <c r="K438" s="54"/>
      <c r="L438" s="54"/>
      <c r="M438" s="54"/>
      <c r="O438" s="37"/>
    </row>
    <row r="439" spans="6:15" ht="12.75" customHeight="1">
      <c r="F439" s="54"/>
      <c r="G439" s="54"/>
      <c r="H439" s="54"/>
      <c r="I439" s="54"/>
      <c r="J439" s="37"/>
      <c r="K439" s="54"/>
      <c r="L439" s="54"/>
      <c r="M439" s="54"/>
      <c r="O439" s="37"/>
    </row>
    <row r="440" spans="6:15" ht="12.75" customHeight="1">
      <c r="F440" s="54"/>
      <c r="G440" s="54"/>
      <c r="H440" s="54"/>
      <c r="I440" s="54"/>
      <c r="J440" s="37"/>
      <c r="K440" s="54"/>
      <c r="L440" s="54"/>
      <c r="M440" s="54"/>
      <c r="O440" s="37"/>
    </row>
    <row r="441" spans="6:15" ht="12.75" customHeight="1">
      <c r="F441" s="54"/>
      <c r="G441" s="54"/>
      <c r="H441" s="54"/>
      <c r="I441" s="54"/>
      <c r="J441" s="37"/>
      <c r="K441" s="54"/>
      <c r="L441" s="54"/>
      <c r="M441" s="54"/>
      <c r="O441" s="37"/>
    </row>
    <row r="442" spans="6:15" ht="12.75" customHeight="1">
      <c r="F442" s="54"/>
      <c r="G442" s="54"/>
      <c r="H442" s="54"/>
      <c r="I442" s="54"/>
      <c r="J442" s="37"/>
      <c r="K442" s="54"/>
      <c r="L442" s="54"/>
      <c r="M442" s="54"/>
      <c r="O442" s="37"/>
    </row>
    <row r="443" spans="6:15" ht="12.75" customHeight="1">
      <c r="F443" s="54"/>
      <c r="G443" s="54"/>
      <c r="H443" s="54"/>
      <c r="I443" s="54"/>
      <c r="J443" s="37"/>
      <c r="K443" s="54"/>
      <c r="L443" s="54"/>
      <c r="M443" s="54"/>
      <c r="O443" s="37"/>
    </row>
    <row r="444" spans="6:15" ht="12.75" customHeight="1">
      <c r="F444" s="54"/>
      <c r="G444" s="54"/>
      <c r="H444" s="54"/>
      <c r="I444" s="54"/>
      <c r="J444" s="37"/>
      <c r="K444" s="54"/>
      <c r="L444" s="54"/>
      <c r="M444" s="54"/>
      <c r="O444" s="37"/>
    </row>
    <row r="445" spans="6:15" ht="12.75" customHeight="1">
      <c r="F445" s="54"/>
      <c r="G445" s="54"/>
      <c r="H445" s="54"/>
      <c r="I445" s="54"/>
      <c r="J445" s="37"/>
      <c r="K445" s="54"/>
      <c r="L445" s="54"/>
      <c r="M445" s="54"/>
      <c r="O445" s="37"/>
    </row>
    <row r="446" spans="6:15" ht="12.75" customHeight="1">
      <c r="F446" s="54"/>
      <c r="G446" s="54"/>
      <c r="H446" s="54"/>
      <c r="I446" s="54"/>
      <c r="J446" s="37"/>
      <c r="K446" s="54"/>
      <c r="L446" s="54"/>
      <c r="M446" s="54"/>
      <c r="O446" s="37"/>
    </row>
    <row r="447" spans="6:15" ht="12.75" customHeight="1">
      <c r="F447" s="54"/>
      <c r="G447" s="54"/>
      <c r="H447" s="54"/>
      <c r="I447" s="54"/>
      <c r="J447" s="37"/>
      <c r="K447" s="54"/>
      <c r="L447" s="54"/>
      <c r="M447" s="54"/>
      <c r="O447" s="37"/>
    </row>
    <row r="448" spans="6:15" ht="12.75" customHeight="1">
      <c r="F448" s="54"/>
      <c r="G448" s="54"/>
      <c r="H448" s="54"/>
      <c r="I448" s="54"/>
      <c r="J448" s="37"/>
      <c r="K448" s="54"/>
      <c r="L448" s="54"/>
      <c r="M448" s="54"/>
      <c r="O448" s="37"/>
    </row>
    <row r="449" spans="6:15" ht="12.75" customHeight="1">
      <c r="F449" s="54"/>
      <c r="G449" s="54"/>
      <c r="H449" s="54"/>
      <c r="I449" s="54"/>
      <c r="J449" s="37"/>
      <c r="K449" s="54"/>
      <c r="L449" s="54"/>
      <c r="M449" s="54"/>
      <c r="O449" s="37"/>
    </row>
    <row r="450" spans="6:15" ht="12.75" customHeight="1">
      <c r="F450" s="54"/>
      <c r="G450" s="54"/>
      <c r="H450" s="54"/>
      <c r="I450" s="54"/>
      <c r="J450" s="37"/>
      <c r="K450" s="54"/>
      <c r="L450" s="54"/>
      <c r="M450" s="54"/>
      <c r="O450" s="37"/>
    </row>
    <row r="451" spans="6:15" ht="12.75" customHeight="1">
      <c r="F451" s="54"/>
      <c r="G451" s="54"/>
      <c r="H451" s="54"/>
      <c r="I451" s="54"/>
      <c r="J451" s="37"/>
      <c r="K451" s="54"/>
      <c r="L451" s="54"/>
      <c r="M451" s="54"/>
      <c r="O451" s="37"/>
    </row>
    <row r="452" spans="6:15" ht="12.75" customHeight="1">
      <c r="F452" s="54"/>
      <c r="G452" s="54"/>
      <c r="H452" s="54"/>
      <c r="I452" s="54"/>
      <c r="J452" s="37"/>
      <c r="K452" s="54"/>
      <c r="L452" s="54"/>
      <c r="M452" s="54"/>
      <c r="O452" s="37"/>
    </row>
    <row r="453" spans="6:15" ht="12.75" customHeight="1">
      <c r="F453" s="54"/>
      <c r="G453" s="54"/>
      <c r="H453" s="54"/>
      <c r="I453" s="54"/>
      <c r="J453" s="37"/>
      <c r="K453" s="54"/>
      <c r="L453" s="54"/>
      <c r="M453" s="54"/>
      <c r="O453" s="37"/>
    </row>
    <row r="454" spans="6:15" ht="12.75" customHeight="1">
      <c r="F454" s="54"/>
      <c r="G454" s="54"/>
      <c r="H454" s="54"/>
      <c r="I454" s="54"/>
      <c r="J454" s="37"/>
      <c r="K454" s="54"/>
      <c r="L454" s="54"/>
      <c r="M454" s="54"/>
      <c r="O454" s="37"/>
    </row>
    <row r="455" spans="6:15" ht="12.75" customHeight="1">
      <c r="F455" s="54"/>
      <c r="G455" s="54"/>
      <c r="H455" s="54"/>
      <c r="I455" s="54"/>
      <c r="J455" s="37"/>
      <c r="K455" s="54"/>
      <c r="L455" s="54"/>
      <c r="M455" s="54"/>
      <c r="O455" s="37"/>
    </row>
    <row r="456" spans="6:15" ht="12.75" customHeight="1">
      <c r="F456" s="54"/>
      <c r="G456" s="54"/>
      <c r="H456" s="54"/>
      <c r="I456" s="54"/>
      <c r="J456" s="37"/>
      <c r="K456" s="54"/>
      <c r="L456" s="54"/>
      <c r="M456" s="54"/>
      <c r="O456" s="37"/>
    </row>
    <row r="457" spans="6:15" ht="12.75" customHeight="1">
      <c r="F457" s="54"/>
      <c r="G457" s="54"/>
      <c r="H457" s="54"/>
      <c r="I457" s="54"/>
      <c r="J457" s="37"/>
      <c r="K457" s="54"/>
      <c r="L457" s="54"/>
      <c r="M457" s="54"/>
      <c r="O457" s="37"/>
    </row>
    <row r="458" spans="6:15" ht="12.75" customHeight="1">
      <c r="F458" s="54"/>
      <c r="G458" s="54"/>
      <c r="H458" s="54"/>
      <c r="I458" s="54"/>
      <c r="J458" s="37"/>
      <c r="K458" s="54"/>
      <c r="L458" s="54"/>
      <c r="M458" s="54"/>
      <c r="O458" s="37"/>
    </row>
    <row r="459" spans="6:15" ht="12.75" customHeight="1">
      <c r="F459" s="54"/>
      <c r="G459" s="54"/>
      <c r="H459" s="54"/>
      <c r="I459" s="54"/>
      <c r="J459" s="37"/>
      <c r="K459" s="54"/>
      <c r="L459" s="54"/>
      <c r="M459" s="54"/>
      <c r="O459" s="37"/>
    </row>
    <row r="460" spans="6:15" ht="12.75" customHeight="1">
      <c r="F460" s="54"/>
      <c r="G460" s="54"/>
      <c r="H460" s="54"/>
      <c r="I460" s="54"/>
      <c r="J460" s="37"/>
      <c r="K460" s="54"/>
      <c r="L460" s="54"/>
      <c r="M460" s="54"/>
      <c r="O460" s="37"/>
    </row>
    <row r="461" spans="6:15" ht="12.75" customHeight="1">
      <c r="F461" s="54"/>
      <c r="G461" s="54"/>
      <c r="H461" s="54"/>
      <c r="I461" s="54"/>
      <c r="J461" s="37"/>
      <c r="K461" s="54"/>
      <c r="L461" s="54"/>
      <c r="M461" s="54"/>
      <c r="O461" s="37"/>
    </row>
    <row r="462" spans="6:15" ht="12.75" customHeight="1">
      <c r="F462" s="54"/>
      <c r="G462" s="54"/>
      <c r="H462" s="54"/>
      <c r="I462" s="54"/>
      <c r="J462" s="37"/>
      <c r="K462" s="54"/>
      <c r="L462" s="54"/>
      <c r="M462" s="54"/>
      <c r="O462" s="37"/>
    </row>
    <row r="463" spans="6:15" ht="12.75" customHeight="1">
      <c r="F463" s="54"/>
      <c r="G463" s="54"/>
      <c r="H463" s="54"/>
      <c r="I463" s="54"/>
      <c r="J463" s="37"/>
      <c r="K463" s="54"/>
      <c r="L463" s="54"/>
      <c r="M463" s="54"/>
      <c r="O463" s="37"/>
    </row>
    <row r="464" spans="6:15" ht="12.75" customHeight="1">
      <c r="F464" s="54"/>
      <c r="G464" s="54"/>
      <c r="H464" s="54"/>
      <c r="I464" s="54"/>
      <c r="J464" s="37"/>
      <c r="K464" s="54"/>
      <c r="L464" s="54"/>
      <c r="M464" s="54"/>
      <c r="O464" s="37"/>
    </row>
    <row r="465" spans="6:15" ht="12.75" customHeight="1">
      <c r="F465" s="54"/>
      <c r="G465" s="54"/>
      <c r="H465" s="54"/>
      <c r="I465" s="54"/>
      <c r="J465" s="37"/>
      <c r="K465" s="54"/>
      <c r="L465" s="54"/>
      <c r="M465" s="54"/>
      <c r="O465" s="37"/>
    </row>
    <row r="466" spans="6:15" ht="12.75" customHeight="1">
      <c r="F466" s="54"/>
      <c r="G466" s="54"/>
      <c r="H466" s="54"/>
      <c r="I466" s="54"/>
      <c r="J466" s="37"/>
      <c r="K466" s="54"/>
      <c r="L466" s="54"/>
      <c r="M466" s="54"/>
      <c r="O466" s="37"/>
    </row>
    <row r="467" spans="6:15" ht="12.75" customHeight="1">
      <c r="F467" s="54"/>
      <c r="G467" s="54"/>
      <c r="H467" s="54"/>
      <c r="I467" s="54"/>
      <c r="J467" s="37"/>
      <c r="K467" s="54"/>
      <c r="L467" s="54"/>
      <c r="M467" s="54"/>
      <c r="O467" s="37"/>
    </row>
    <row r="468" spans="6:15" ht="12.75" customHeight="1">
      <c r="F468" s="54"/>
      <c r="G468" s="54"/>
      <c r="H468" s="54"/>
      <c r="I468" s="54"/>
      <c r="J468" s="37"/>
      <c r="K468" s="54"/>
      <c r="L468" s="54"/>
      <c r="M468" s="54"/>
      <c r="O468" s="37"/>
    </row>
    <row r="469" spans="6:15" ht="12.75" customHeight="1">
      <c r="F469" s="54"/>
      <c r="G469" s="54"/>
      <c r="H469" s="54"/>
      <c r="I469" s="54"/>
      <c r="J469" s="37"/>
      <c r="K469" s="54"/>
      <c r="L469" s="54"/>
      <c r="M469" s="54"/>
      <c r="O469" s="37"/>
    </row>
    <row r="470" spans="6:15" ht="12.75" customHeight="1">
      <c r="F470" s="54"/>
      <c r="G470" s="54"/>
      <c r="H470" s="54"/>
      <c r="I470" s="54"/>
      <c r="J470" s="37"/>
      <c r="K470" s="54"/>
      <c r="L470" s="54"/>
      <c r="M470" s="54"/>
      <c r="O470" s="37"/>
    </row>
    <row r="471" spans="6:15" ht="12.75" customHeight="1">
      <c r="F471" s="54"/>
      <c r="G471" s="54"/>
      <c r="H471" s="54"/>
      <c r="I471" s="54"/>
      <c r="J471" s="37"/>
      <c r="K471" s="54"/>
      <c r="L471" s="54"/>
      <c r="M471" s="54"/>
      <c r="O471" s="37"/>
    </row>
    <row r="472" spans="6:15" ht="12.75" customHeight="1">
      <c r="F472" s="54"/>
      <c r="G472" s="54"/>
      <c r="H472" s="54"/>
      <c r="I472" s="54"/>
      <c r="J472" s="37"/>
      <c r="K472" s="54"/>
      <c r="L472" s="54"/>
      <c r="M472" s="54"/>
      <c r="O472" s="37"/>
    </row>
    <row r="473" spans="6:15" ht="12.75" customHeight="1">
      <c r="F473" s="54"/>
      <c r="G473" s="54"/>
      <c r="H473" s="54"/>
      <c r="I473" s="54"/>
      <c r="J473" s="37"/>
      <c r="K473" s="54"/>
      <c r="L473" s="54"/>
      <c r="M473" s="54"/>
      <c r="O473" s="37"/>
    </row>
    <row r="474" spans="6:15" ht="12.75" customHeight="1">
      <c r="F474" s="54"/>
      <c r="G474" s="54"/>
      <c r="H474" s="54"/>
      <c r="I474" s="54"/>
      <c r="J474" s="37"/>
      <c r="K474" s="54"/>
      <c r="L474" s="54"/>
      <c r="M474" s="54"/>
      <c r="O474" s="37"/>
    </row>
    <row r="475" spans="6:15" ht="12.75" customHeight="1">
      <c r="F475" s="54"/>
      <c r="G475" s="54"/>
      <c r="H475" s="54"/>
      <c r="I475" s="54"/>
      <c r="J475" s="37"/>
      <c r="K475" s="54"/>
      <c r="L475" s="54"/>
      <c r="M475" s="54"/>
      <c r="O475" s="37"/>
    </row>
    <row r="476" spans="6:15" ht="12.75" customHeight="1">
      <c r="F476" s="54"/>
      <c r="G476" s="54"/>
      <c r="H476" s="54"/>
      <c r="I476" s="54"/>
      <c r="J476" s="37"/>
      <c r="K476" s="54"/>
      <c r="L476" s="54"/>
      <c r="M476" s="54"/>
      <c r="O476" s="37"/>
    </row>
    <row r="477" spans="6:15" ht="12.75" customHeight="1">
      <c r="F477" s="54"/>
      <c r="G477" s="54"/>
      <c r="H477" s="54"/>
      <c r="I477" s="54"/>
      <c r="J477" s="37"/>
      <c r="K477" s="54"/>
      <c r="L477" s="54"/>
      <c r="M477" s="54"/>
      <c r="O477" s="37"/>
    </row>
    <row r="478" spans="6:15" ht="12.75" customHeight="1">
      <c r="F478" s="54"/>
      <c r="G478" s="54"/>
      <c r="H478" s="54"/>
      <c r="I478" s="54"/>
      <c r="J478" s="37"/>
      <c r="K478" s="54"/>
      <c r="L478" s="54"/>
      <c r="M478" s="54"/>
      <c r="O478" s="37"/>
    </row>
    <row r="479" spans="6:15" ht="12.75" customHeight="1">
      <c r="F479" s="54"/>
      <c r="G479" s="54"/>
      <c r="H479" s="54"/>
      <c r="I479" s="54"/>
      <c r="J479" s="37"/>
      <c r="K479" s="54"/>
      <c r="L479" s="54"/>
      <c r="M479" s="54"/>
      <c r="O479" s="37"/>
    </row>
    <row r="480" spans="6:15" ht="12.75" customHeight="1">
      <c r="F480" s="54"/>
      <c r="G480" s="54"/>
      <c r="H480" s="54"/>
      <c r="I480" s="54"/>
      <c r="J480" s="37"/>
      <c r="K480" s="54"/>
      <c r="L480" s="54"/>
      <c r="M480" s="54"/>
      <c r="O480" s="37"/>
    </row>
    <row r="481" spans="6:15" ht="12.75" customHeight="1">
      <c r="F481" s="54"/>
      <c r="G481" s="54"/>
      <c r="H481" s="54"/>
      <c r="I481" s="54"/>
      <c r="J481" s="37"/>
      <c r="K481" s="54"/>
      <c r="L481" s="54"/>
      <c r="M481" s="54"/>
      <c r="O481" s="37"/>
    </row>
    <row r="482" spans="6:15" ht="12.75" customHeight="1">
      <c r="F482" s="54"/>
      <c r="G482" s="54"/>
      <c r="H482" s="54"/>
      <c r="I482" s="54"/>
      <c r="J482" s="37"/>
      <c r="K482" s="54"/>
      <c r="L482" s="54"/>
      <c r="M482" s="54"/>
      <c r="O482" s="37"/>
    </row>
    <row r="483" spans="6:15" ht="12.75" customHeight="1">
      <c r="F483" s="54"/>
      <c r="G483" s="54"/>
      <c r="H483" s="54"/>
      <c r="I483" s="54"/>
      <c r="J483" s="37"/>
      <c r="K483" s="54"/>
      <c r="L483" s="54"/>
      <c r="M483" s="54"/>
      <c r="O483" s="37"/>
    </row>
    <row r="484" spans="6:15" ht="12.75" customHeight="1">
      <c r="F484" s="54"/>
      <c r="G484" s="54"/>
      <c r="H484" s="54"/>
      <c r="I484" s="54"/>
      <c r="J484" s="37"/>
      <c r="K484" s="54"/>
      <c r="L484" s="54"/>
      <c r="M484" s="54"/>
      <c r="O484" s="37"/>
    </row>
    <row r="485" spans="6:15" ht="12.75" customHeight="1">
      <c r="F485" s="54"/>
      <c r="G485" s="54"/>
      <c r="H485" s="54"/>
      <c r="I485" s="54"/>
      <c r="J485" s="37"/>
      <c r="K485" s="54"/>
      <c r="L485" s="54"/>
      <c r="M485" s="54"/>
      <c r="O485" s="37"/>
    </row>
    <row r="486" spans="6:15" ht="12.75" customHeight="1">
      <c r="F486" s="54"/>
      <c r="G486" s="54"/>
      <c r="H486" s="54"/>
      <c r="I486" s="54"/>
      <c r="J486" s="37"/>
      <c r="K486" s="54"/>
      <c r="L486" s="54"/>
      <c r="M486" s="54"/>
      <c r="O486" s="37"/>
    </row>
    <row r="487" spans="6:15" ht="12.75" customHeight="1">
      <c r="F487" s="54"/>
      <c r="G487" s="54"/>
      <c r="H487" s="54"/>
      <c r="I487" s="54"/>
      <c r="J487" s="37"/>
      <c r="K487" s="54"/>
      <c r="L487" s="54"/>
      <c r="M487" s="54"/>
      <c r="O487" s="37"/>
    </row>
    <row r="488" spans="6:15" ht="12.75" customHeight="1">
      <c r="F488" s="54"/>
      <c r="G488" s="54"/>
      <c r="H488" s="54"/>
      <c r="I488" s="54"/>
      <c r="J488" s="37"/>
      <c r="K488" s="54"/>
      <c r="L488" s="54"/>
      <c r="M488" s="54"/>
      <c r="O488" s="37"/>
    </row>
    <row r="489" spans="6:15" ht="12.75" customHeight="1">
      <c r="F489" s="54"/>
      <c r="G489" s="54"/>
      <c r="H489" s="54"/>
      <c r="I489" s="54"/>
      <c r="J489" s="37"/>
      <c r="K489" s="54"/>
      <c r="L489" s="54"/>
      <c r="M489" s="54"/>
      <c r="O489" s="37"/>
    </row>
    <row r="490" spans="6:15" ht="12.75" customHeight="1">
      <c r="F490" s="54"/>
      <c r="G490" s="54"/>
      <c r="H490" s="54"/>
      <c r="I490" s="54"/>
      <c r="J490" s="37"/>
      <c r="K490" s="54"/>
      <c r="L490" s="54"/>
      <c r="M490" s="54"/>
      <c r="O490" s="37"/>
    </row>
    <row r="491" spans="6:15" ht="12.75" customHeight="1">
      <c r="F491" s="54"/>
      <c r="G491" s="54"/>
      <c r="H491" s="54"/>
      <c r="I491" s="54"/>
      <c r="J491" s="37"/>
      <c r="K491" s="54"/>
      <c r="L491" s="54"/>
      <c r="M491" s="54"/>
      <c r="O491" s="37"/>
    </row>
    <row r="492" spans="6:15" ht="12.75" customHeight="1">
      <c r="F492" s="54"/>
      <c r="G492" s="54"/>
      <c r="H492" s="54"/>
      <c r="I492" s="54"/>
      <c r="J492" s="37"/>
      <c r="K492" s="54"/>
      <c r="L492" s="54"/>
      <c r="M492" s="54"/>
      <c r="O492" s="37"/>
    </row>
    <row r="493" spans="6:15" ht="12.75" customHeight="1">
      <c r="F493" s="54"/>
      <c r="G493" s="54"/>
      <c r="H493" s="54"/>
      <c r="I493" s="54"/>
      <c r="J493" s="37"/>
      <c r="K493" s="54"/>
      <c r="L493" s="54"/>
      <c r="M493" s="54"/>
      <c r="O493" s="37"/>
    </row>
    <row r="494" spans="6:15" ht="12.75" customHeight="1">
      <c r="F494" s="54"/>
      <c r="G494" s="54"/>
      <c r="H494" s="54"/>
      <c r="I494" s="54"/>
      <c r="J494" s="37"/>
      <c r="K494" s="54"/>
      <c r="L494" s="54"/>
      <c r="M494" s="54"/>
      <c r="O494" s="37"/>
    </row>
    <row r="495" spans="6:15" ht="12.75" customHeight="1">
      <c r="F495" s="54"/>
      <c r="G495" s="54"/>
      <c r="H495" s="54"/>
      <c r="I495" s="54"/>
      <c r="J495" s="37"/>
      <c r="K495" s="54"/>
      <c r="L495" s="54"/>
      <c r="M495" s="54"/>
      <c r="O495" s="37"/>
    </row>
    <row r="496" spans="6:15" ht="12.75" customHeight="1">
      <c r="F496" s="54"/>
      <c r="G496" s="54"/>
      <c r="H496" s="54"/>
      <c r="I496" s="54"/>
      <c r="J496" s="37"/>
      <c r="K496" s="54"/>
      <c r="L496" s="54"/>
      <c r="M496" s="54"/>
      <c r="O496" s="37"/>
    </row>
    <row r="497" spans="6:15" ht="12.75" customHeight="1">
      <c r="F497" s="54"/>
      <c r="G497" s="54"/>
      <c r="H497" s="54"/>
      <c r="I497" s="54"/>
      <c r="J497" s="37"/>
      <c r="K497" s="54"/>
      <c r="L497" s="54"/>
      <c r="M497" s="54"/>
      <c r="O497" s="37"/>
    </row>
    <row r="498" spans="6:15" ht="12.75" customHeight="1">
      <c r="F498" s="54"/>
      <c r="G498" s="54"/>
      <c r="H498" s="54"/>
      <c r="I498" s="54"/>
      <c r="J498" s="37"/>
      <c r="K498" s="54"/>
      <c r="L498" s="54"/>
      <c r="M498" s="54"/>
      <c r="O498" s="37"/>
    </row>
    <row r="499" spans="6:15" ht="12.75" customHeight="1">
      <c r="F499" s="54"/>
      <c r="G499" s="54"/>
      <c r="H499" s="54"/>
      <c r="I499" s="54"/>
      <c r="J499" s="37"/>
      <c r="K499" s="54"/>
      <c r="L499" s="54"/>
      <c r="M499" s="54"/>
      <c r="O499" s="37"/>
    </row>
    <row r="500" spans="6:15" ht="12.75" customHeight="1">
      <c r="F500" s="54"/>
      <c r="G500" s="54"/>
      <c r="H500" s="54"/>
      <c r="I500" s="54"/>
      <c r="J500" s="37"/>
      <c r="K500" s="54"/>
      <c r="L500" s="54"/>
      <c r="M500" s="54"/>
      <c r="O500" s="37"/>
    </row>
    <row r="501" spans="6:15" ht="12.75" customHeight="1">
      <c r="F501" s="54"/>
      <c r="G501" s="54"/>
      <c r="H501" s="54"/>
      <c r="I501" s="54"/>
      <c r="J501" s="37"/>
      <c r="K501" s="54"/>
      <c r="L501" s="54"/>
      <c r="M501" s="54"/>
      <c r="O501" s="37"/>
    </row>
    <row r="502" spans="6:15" ht="12.75" customHeight="1">
      <c r="F502" s="54"/>
      <c r="G502" s="54"/>
      <c r="H502" s="54"/>
      <c r="I502" s="54"/>
      <c r="J502" s="37"/>
      <c r="K502" s="54"/>
      <c r="L502" s="54"/>
      <c r="M502" s="54"/>
      <c r="O502" s="37"/>
    </row>
    <row r="503" spans="6:15" ht="12.75" customHeight="1">
      <c r="F503" s="54"/>
      <c r="G503" s="54"/>
      <c r="H503" s="54"/>
      <c r="I503" s="54"/>
      <c r="J503" s="37"/>
      <c r="K503" s="54"/>
      <c r="L503" s="54"/>
      <c r="M503" s="54"/>
      <c r="O503" s="37"/>
    </row>
    <row r="504" spans="6:15" ht="12.75" customHeight="1">
      <c r="F504" s="54"/>
      <c r="G504" s="54"/>
      <c r="H504" s="54"/>
      <c r="I504" s="54"/>
      <c r="J504" s="37"/>
      <c r="K504" s="54"/>
      <c r="L504" s="54"/>
      <c r="M504" s="54"/>
      <c r="O504" s="37"/>
    </row>
    <row r="505" spans="6:15" ht="12.75" customHeight="1">
      <c r="F505" s="54"/>
      <c r="G505" s="54"/>
      <c r="H505" s="54"/>
      <c r="I505" s="54"/>
      <c r="J505" s="37"/>
      <c r="K505" s="54"/>
      <c r="L505" s="54"/>
      <c r="M505" s="54"/>
      <c r="O505" s="37"/>
    </row>
    <row r="506" spans="6:15" ht="12.75" customHeight="1">
      <c r="F506" s="54"/>
      <c r="G506" s="54"/>
      <c r="H506" s="54"/>
      <c r="I506" s="54"/>
      <c r="J506" s="37"/>
      <c r="K506" s="54"/>
      <c r="L506" s="54"/>
      <c r="M506" s="54"/>
      <c r="O506" s="37"/>
    </row>
    <row r="507" spans="6:15" ht="12.75" customHeight="1">
      <c r="F507" s="54"/>
      <c r="G507" s="54"/>
      <c r="H507" s="54"/>
      <c r="I507" s="54"/>
      <c r="J507" s="37"/>
      <c r="K507" s="54"/>
      <c r="L507" s="54"/>
      <c r="M507" s="54"/>
      <c r="O507" s="37"/>
    </row>
    <row r="508" spans="6:15" ht="12.75" customHeight="1">
      <c r="F508" s="54"/>
      <c r="G508" s="54"/>
      <c r="H508" s="54"/>
      <c r="I508" s="54"/>
      <c r="J508" s="37"/>
      <c r="K508" s="54"/>
      <c r="L508" s="54"/>
      <c r="M508" s="54"/>
      <c r="O508" s="37"/>
    </row>
    <row r="509" spans="6:15" ht="12.75" customHeight="1">
      <c r="F509" s="54"/>
      <c r="G509" s="54"/>
      <c r="H509" s="54"/>
      <c r="I509" s="54"/>
      <c r="J509" s="37"/>
      <c r="K509" s="54"/>
      <c r="L509" s="54"/>
      <c r="M509" s="54"/>
      <c r="O509" s="37"/>
    </row>
    <row r="510" spans="6:15" ht="12.75" customHeight="1">
      <c r="F510" s="54"/>
      <c r="G510" s="54"/>
      <c r="H510" s="54"/>
      <c r="I510" s="54"/>
      <c r="J510" s="37"/>
      <c r="K510" s="54"/>
      <c r="L510" s="54"/>
      <c r="M510" s="54"/>
      <c r="O510" s="37"/>
    </row>
    <row r="511" spans="6:15" ht="12.75" customHeight="1">
      <c r="F511" s="54"/>
      <c r="G511" s="54"/>
      <c r="H511" s="54"/>
      <c r="I511" s="54"/>
      <c r="J511" s="37"/>
      <c r="K511" s="54"/>
      <c r="L511" s="54"/>
      <c r="M511" s="54"/>
      <c r="O511" s="37"/>
    </row>
    <row r="512" spans="6:15" ht="12.75" customHeight="1">
      <c r="F512" s="54"/>
      <c r="G512" s="54"/>
      <c r="H512" s="54"/>
      <c r="I512" s="54"/>
      <c r="J512" s="37"/>
      <c r="K512" s="54"/>
      <c r="L512" s="54"/>
      <c r="M512" s="54"/>
      <c r="O512" s="37"/>
    </row>
    <row r="513" spans="6:15" ht="12.75" customHeight="1">
      <c r="F513" s="54"/>
      <c r="G513" s="54"/>
      <c r="H513" s="54"/>
      <c r="I513" s="54"/>
      <c r="J513" s="37"/>
      <c r="K513" s="54"/>
      <c r="L513" s="54"/>
      <c r="M513" s="54"/>
      <c r="O513" s="37"/>
    </row>
    <row r="514" spans="6:15" ht="12.75" customHeight="1">
      <c r="F514" s="54"/>
      <c r="G514" s="54"/>
      <c r="H514" s="54"/>
      <c r="I514" s="54"/>
      <c r="J514" s="37"/>
      <c r="K514" s="54"/>
      <c r="L514" s="54"/>
      <c r="M514" s="54"/>
      <c r="O514" s="37"/>
    </row>
    <row r="515" spans="6:15" ht="12.75" customHeight="1">
      <c r="F515" s="54"/>
      <c r="G515" s="54"/>
      <c r="H515" s="54"/>
      <c r="I515" s="54"/>
      <c r="J515" s="37"/>
      <c r="K515" s="54"/>
      <c r="L515" s="54"/>
      <c r="M515" s="54"/>
      <c r="O515" s="37"/>
    </row>
    <row r="516" spans="6:15" ht="12.75" customHeight="1">
      <c r="F516" s="54"/>
      <c r="G516" s="54"/>
      <c r="H516" s="54"/>
      <c r="I516" s="54"/>
      <c r="J516" s="37"/>
      <c r="K516" s="54"/>
      <c r="L516" s="54"/>
      <c r="M516" s="54"/>
      <c r="O516" s="37"/>
    </row>
    <row r="517" spans="6:15" ht="12.75" customHeight="1">
      <c r="F517" s="54"/>
      <c r="G517" s="54"/>
      <c r="H517" s="54"/>
      <c r="I517" s="54"/>
      <c r="J517" s="37"/>
      <c r="K517" s="54"/>
      <c r="L517" s="54"/>
      <c r="M517" s="54"/>
      <c r="O517" s="37"/>
    </row>
    <row r="518" spans="6:15" ht="12.75" customHeight="1">
      <c r="F518" s="54"/>
      <c r="G518" s="54"/>
      <c r="H518" s="54"/>
      <c r="I518" s="54"/>
      <c r="J518" s="37"/>
      <c r="K518" s="54"/>
      <c r="L518" s="54"/>
      <c r="M518" s="54"/>
      <c r="O518" s="37"/>
    </row>
    <row r="519" spans="6:15" ht="15" customHeight="1">
      <c r="F519" s="54"/>
      <c r="G519" s="54"/>
      <c r="H519" s="54"/>
      <c r="I519" s="54"/>
      <c r="J519" s="37"/>
      <c r="K519" s="54"/>
      <c r="L519" s="54"/>
      <c r="M519" s="54"/>
      <c r="O519" s="37"/>
    </row>
  </sheetData>
  <mergeCells count="77">
    <mergeCell ref="O90:O91"/>
    <mergeCell ref="M90:M91"/>
    <mergeCell ref="M99:M100"/>
    <mergeCell ref="M101:M102"/>
    <mergeCell ref="M87:M88"/>
    <mergeCell ref="P101:P102"/>
    <mergeCell ref="A54:A55"/>
    <mergeCell ref="B54:B55"/>
    <mergeCell ref="J54:J55"/>
    <mergeCell ref="O54:O55"/>
    <mergeCell ref="P54:P55"/>
    <mergeCell ref="B101:B102"/>
    <mergeCell ref="A101:A102"/>
    <mergeCell ref="J101:J102"/>
    <mergeCell ref="O99:O100"/>
    <mergeCell ref="O101:O102"/>
    <mergeCell ref="A90:A91"/>
    <mergeCell ref="B90:B91"/>
    <mergeCell ref="J90:J91"/>
    <mergeCell ref="P90:P91"/>
    <mergeCell ref="A87:A88"/>
    <mergeCell ref="B87:B88"/>
    <mergeCell ref="J87:J88"/>
    <mergeCell ref="P87:P88"/>
    <mergeCell ref="O87:O88"/>
    <mergeCell ref="O66:O67"/>
    <mergeCell ref="J66:J67"/>
    <mergeCell ref="O81:O82"/>
    <mergeCell ref="P81:P82"/>
    <mergeCell ref="O85:O86"/>
    <mergeCell ref="O72:O73"/>
    <mergeCell ref="M72:M73"/>
    <mergeCell ref="J72:J73"/>
    <mergeCell ref="P85:P86"/>
    <mergeCell ref="A64:A65"/>
    <mergeCell ref="B64:B65"/>
    <mergeCell ref="A66:A67"/>
    <mergeCell ref="B66:B67"/>
    <mergeCell ref="M64:M65"/>
    <mergeCell ref="O64:O65"/>
    <mergeCell ref="A85:A86"/>
    <mergeCell ref="B85:B86"/>
    <mergeCell ref="J85:J86"/>
    <mergeCell ref="M66:M67"/>
    <mergeCell ref="A70:A71"/>
    <mergeCell ref="B70:B71"/>
    <mergeCell ref="A72:A73"/>
    <mergeCell ref="B72:B73"/>
    <mergeCell ref="A74:A75"/>
    <mergeCell ref="B74:B75"/>
    <mergeCell ref="M81:M82"/>
    <mergeCell ref="J81:J82"/>
    <mergeCell ref="A81:A82"/>
    <mergeCell ref="B81:B82"/>
    <mergeCell ref="M85:M86"/>
    <mergeCell ref="A99:A100"/>
    <mergeCell ref="B99:B100"/>
    <mergeCell ref="J99:J100"/>
    <mergeCell ref="P99:P100"/>
    <mergeCell ref="P64:P65"/>
    <mergeCell ref="J64:J65"/>
    <mergeCell ref="M70:M71"/>
    <mergeCell ref="O70:O71"/>
    <mergeCell ref="J74:J75"/>
    <mergeCell ref="M74:M75"/>
    <mergeCell ref="O74:O75"/>
    <mergeCell ref="P74:P75"/>
    <mergeCell ref="P66:P67"/>
    <mergeCell ref="J70:J71"/>
    <mergeCell ref="P70:P71"/>
    <mergeCell ref="P72:P73"/>
    <mergeCell ref="P105:P106"/>
    <mergeCell ref="A105:A106"/>
    <mergeCell ref="B105:B106"/>
    <mergeCell ref="J105:J106"/>
    <mergeCell ref="M105:M106"/>
    <mergeCell ref="O105:O106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portrait" r:id="rId2"/>
  <ignoredErrors>
    <ignoredError sqref="K66:K67 K71 K75 K82 K41 K55 M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Neeraj Sharma</dc:creator>
  <cp:keywords/>
  <dc:description/>
  <cp:lastModifiedBy>Kamlesh Jain</cp:lastModifiedBy>
  <cp:lastPrinted>2023-07-25T18:59:36Z</cp:lastPrinted>
  <dcterms:created xsi:type="dcterms:W3CDTF">2015-06-08T02:34:00Z</dcterms:created>
  <dcterms:modified xsi:type="dcterms:W3CDTF">2024-05-17T03:00:41Z</dcterms:modified>
  <cp:category/>
  <cp:version/>
  <cp:contentType/>
  <cp:contentStatus/>
</cp:coreProperties>
</file>